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I:\Housing NS\Housing Programs\HP - AHDP\Student Housing\Program Guide &amp; Website\"/>
    </mc:Choice>
  </mc:AlternateContent>
  <xr:revisionPtr revIDLastSave="0" documentId="13_ncr:1_{67F29EBE-4523-49DF-A492-DC95BEE5DA55}" xr6:coauthVersionLast="47" xr6:coauthVersionMax="47" xr10:uidLastSave="{00000000-0000-0000-0000-000000000000}"/>
  <bookViews>
    <workbookView xWindow="20370" yWindow="-120" windowWidth="29040" windowHeight="17640" activeTab="1" xr2:uid="{59AD56B2-0774-4D14-A9F1-869DBB356B80}"/>
  </bookViews>
  <sheets>
    <sheet name="INSTRUCTIONS" sheetId="2" r:id="rId1"/>
    <sheet name="Proforma Operating Budget" sheetId="4" r:id="rId2"/>
  </sheets>
  <definedNames>
    <definedName name="ComTen?" localSheetId="1">'Proforma Operating Budget'!#REF!</definedName>
    <definedName name="ComTen?">#REF!</definedName>
    <definedName name="_xlnm.Print_Area" localSheetId="1">'Proforma Operating Budget'!$A$2:$J$123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6" i="4" l="1"/>
  <c r="E23" i="4" a="1"/>
  <c r="E23" i="4" s="1"/>
  <c r="C88" i="4" s="1"/>
  <c r="E22" i="4" a="1"/>
  <c r="E22" i="4" s="1"/>
  <c r="E24" i="4" s="1"/>
  <c r="C23" i="4" l="1"/>
  <c r="C22" i="4"/>
  <c r="G5" i="4" s="1"/>
  <c r="C66" i="4" s="1"/>
  <c r="C73" i="4"/>
  <c r="J21" i="4"/>
  <c r="D119" i="4" s="1"/>
  <c r="D71" i="4"/>
  <c r="C72" i="4"/>
  <c r="D74" i="4" l="1"/>
  <c r="C24" i="4"/>
  <c r="E5" i="4" s="1"/>
  <c r="C119" i="4"/>
  <c r="G119" i="4"/>
  <c r="F119" i="4"/>
  <c r="E119" i="4"/>
  <c r="D80" i="4" l="1"/>
  <c r="D58" i="4"/>
  <c r="D59" i="4" s="1"/>
  <c r="D38" i="4"/>
  <c r="D81" i="4" l="1"/>
  <c r="D61" i="4"/>
  <c r="C64" i="4" s="1"/>
  <c r="C87" i="4"/>
  <c r="H21" i="4"/>
  <c r="C118" i="4" s="1"/>
  <c r="C120" i="4" s="1"/>
  <c r="C114" i="4" l="1"/>
  <c r="C91" i="4"/>
  <c r="D83" i="4"/>
  <c r="F74" i="4"/>
  <c r="F80" i="4"/>
  <c r="F71" i="4"/>
  <c r="F65" i="4"/>
  <c r="E118" i="4"/>
  <c r="E120" i="4" s="1"/>
  <c r="D118" i="4"/>
  <c r="D120" i="4" s="1"/>
  <c r="G118" i="4"/>
  <c r="G120" i="4" s="1"/>
  <c r="F118" i="4"/>
  <c r="F120" i="4" s="1"/>
  <c r="C92" i="4" l="1"/>
  <c r="C97" i="4" s="1"/>
  <c r="D115" i="4" l="1"/>
  <c r="C115" i="4"/>
  <c r="E115" i="4" l="1"/>
  <c r="D116" i="4"/>
  <c r="D121" i="4" s="1"/>
  <c r="C116" i="4"/>
  <c r="F115" i="4" l="1"/>
  <c r="C121" i="4"/>
  <c r="C26" i="4" s="1"/>
  <c r="C27" i="4" s="1"/>
  <c r="E116" i="4"/>
  <c r="E121" i="4" s="1"/>
  <c r="F116" i="4" l="1"/>
  <c r="F121" i="4" s="1"/>
  <c r="G115" i="4" l="1"/>
  <c r="G116" i="4"/>
  <c r="G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<sst xmlns="http://schemas.openxmlformats.org/spreadsheetml/2006/main" count="167" uniqueCount="153">
  <si>
    <t>INSTRUCTIONS</t>
  </si>
  <si>
    <t>ASSUMPTIONS</t>
  </si>
  <si>
    <t xml:space="preserve">Annual rent increase: </t>
  </si>
  <si>
    <t xml:space="preserve">Vacancy allowance: </t>
  </si>
  <si>
    <t>estimated allowances for vacancy/bad debts. Calculated as a % of Rental income</t>
  </si>
  <si>
    <t xml:space="preserve">Inflation (expenses): </t>
  </si>
  <si>
    <t>estimated inflation rate, applies to expenses</t>
  </si>
  <si>
    <t>Other</t>
  </si>
  <si>
    <t xml:space="preserve">Loan Requested: </t>
  </si>
  <si>
    <t xml:space="preserve">Est. Interest: </t>
  </si>
  <si>
    <t>SECTION 1: UNITS AND RENTS</t>
  </si>
  <si>
    <t xml:space="preserve">Unit type: </t>
  </si>
  <si>
    <t xml:space="preserve">select from the drop down menu the appropriate unit type (studio, 1 bedroom, etc.). </t>
  </si>
  <si>
    <t>NOTE: you may select the same unit type more than once</t>
  </si>
  <si>
    <t>For example: two 2 bedroom units @ $1,000 and two 2 bedroom units @ $1,100</t>
  </si>
  <si>
    <t>SECTION 2: BUDGET PROJECTION</t>
  </si>
  <si>
    <t>If there is an anticipated expense not listed, use the 'Other' lines to enter a description of the expense.</t>
  </si>
  <si>
    <t>Est. Interest</t>
  </si>
  <si>
    <t>Amortization (years)</t>
  </si>
  <si>
    <t>Replacement Reserve</t>
  </si>
  <si>
    <t>Unit Type</t>
  </si>
  <si>
    <t># Units</t>
  </si>
  <si>
    <t>Monthly Rent/Unit</t>
  </si>
  <si>
    <t>Comments</t>
  </si>
  <si>
    <t>AUTO: calculated based on rents entered</t>
  </si>
  <si>
    <t>EFFECTIVE GROSS INCOME</t>
  </si>
  <si>
    <t>Property Taxes</t>
  </si>
  <si>
    <t>Utilities</t>
  </si>
  <si>
    <t>Insurance</t>
  </si>
  <si>
    <t>Water and sewer</t>
  </si>
  <si>
    <t>Snow Removal</t>
  </si>
  <si>
    <t>Property Management Fees</t>
  </si>
  <si>
    <t>Landscaping</t>
  </si>
  <si>
    <t>Professional Fees</t>
  </si>
  <si>
    <t>FINANCING</t>
  </si>
  <si>
    <t>AUTO: 12 x monthly amount calculated above</t>
  </si>
  <si>
    <t>AUTO: calculated at % of Residential Gross Income</t>
  </si>
  <si>
    <t>Enter the annual costs for each line item (as applicable). Subsequent years will auto calculate based on the inflation rate.</t>
  </si>
  <si>
    <t>*All yellow cells need to be completed</t>
  </si>
  <si>
    <t>Use the column on the right to provide comments substantiating each expense.</t>
  </si>
  <si>
    <t>Provide comments where applicable to explain figures.</t>
  </si>
  <si>
    <t>Complete all yellow cells in the template. All other cells contain formulas that will calculate beyond Year 1.</t>
  </si>
  <si>
    <t>Annual rent increase (%)</t>
  </si>
  <si>
    <t>Inflation (expenses) (%)</t>
  </si>
  <si>
    <t>A capital maintenance reserve is required under the Program.</t>
  </si>
  <si>
    <t>Loan Amount</t>
  </si>
  <si>
    <t>Est. monthly payment (P+I)</t>
  </si>
  <si>
    <t>Market Room</t>
  </si>
  <si>
    <t>Market Studio</t>
  </si>
  <si>
    <t>Market 1 Bedroom</t>
  </si>
  <si>
    <t>Market 2 Bedroom</t>
  </si>
  <si>
    <t>Market 3 Bedroom</t>
  </si>
  <si>
    <t>Market Other</t>
  </si>
  <si>
    <t>Affordable Room</t>
  </si>
  <si>
    <t>Affordable Studio</t>
  </si>
  <si>
    <t>Affordable 1 Bedroom</t>
  </si>
  <si>
    <t>Affordable 2 Bedroom</t>
  </si>
  <si>
    <t>Affordable 3 Bedroom</t>
  </si>
  <si>
    <t>Affordable Other</t>
  </si>
  <si>
    <t>Vacancy and bad debt allowance (%)</t>
  </si>
  <si>
    <t>Lender</t>
  </si>
  <si>
    <t xml:space="preserve">Land </t>
  </si>
  <si>
    <t>Soil Test</t>
  </si>
  <si>
    <t>Survey</t>
  </si>
  <si>
    <t>Title/Recording</t>
  </si>
  <si>
    <t>Appraisal</t>
  </si>
  <si>
    <t>Demolition</t>
  </si>
  <si>
    <t>Site</t>
  </si>
  <si>
    <t>TOTAL LAND COST</t>
  </si>
  <si>
    <t>Consultants</t>
  </si>
  <si>
    <t>Energy Audit</t>
  </si>
  <si>
    <t>Development Charges</t>
  </si>
  <si>
    <t>Legal Fees</t>
  </si>
  <si>
    <t>Construction Contract</t>
  </si>
  <si>
    <t>Construction Management</t>
  </si>
  <si>
    <t>Appliances</t>
  </si>
  <si>
    <t>Laundry Equipment</t>
  </si>
  <si>
    <t>Construction Interest</t>
  </si>
  <si>
    <t>Utilities Fees</t>
  </si>
  <si>
    <t>Insurance during Construction</t>
  </si>
  <si>
    <t>Municipal Fees</t>
  </si>
  <si>
    <t>Taxes during Construction</t>
  </si>
  <si>
    <t>Surface Parking/Paving</t>
  </si>
  <si>
    <t>Contingency</t>
  </si>
  <si>
    <t>HST Paid</t>
  </si>
  <si>
    <t>Less HST Rebate</t>
  </si>
  <si>
    <t>Net HST Paid</t>
  </si>
  <si>
    <t>TOTAL BUILDING COST</t>
  </si>
  <si>
    <t>TOTAL DEVELOPMENT COST</t>
  </si>
  <si>
    <t>Average Unit Cost</t>
  </si>
  <si>
    <t>Equity Contribution</t>
  </si>
  <si>
    <t>Third Party Contribution</t>
  </si>
  <si>
    <t>CAPITAL COST ESTIMATES</t>
  </si>
  <si>
    <t>ADHP Capital Contribution</t>
  </si>
  <si>
    <t>Per Unit Contribution</t>
  </si>
  <si>
    <t>% of Total Development Cost</t>
  </si>
  <si>
    <t>Total Third Party Contribution</t>
  </si>
  <si>
    <t>PROFORMA OPERATING BUDGET</t>
  </si>
  <si>
    <t>Estimated Annual Expenses</t>
  </si>
  <si>
    <t>Garbage Removal</t>
  </si>
  <si>
    <t>Maintenance &amp; Repairs</t>
  </si>
  <si>
    <t>Service Contracts</t>
  </si>
  <si>
    <t>Salaries &amp; Benefits</t>
  </si>
  <si>
    <t>General &amp; Administration</t>
  </si>
  <si>
    <t>Sub-Total Expenses</t>
  </si>
  <si>
    <t>Net Cash Flow Income</t>
  </si>
  <si>
    <t>Unit Size (range)</t>
  </si>
  <si>
    <t>UNITS AND RENTS</t>
  </si>
  <si>
    <t>Total Units</t>
  </si>
  <si>
    <t>Term of Affordability</t>
  </si>
  <si>
    <t>Land</t>
  </si>
  <si>
    <t>Cash</t>
  </si>
  <si>
    <t>Total Equity Contribution</t>
  </si>
  <si>
    <t>Resulting NOI</t>
  </si>
  <si>
    <t>NOI/unit</t>
  </si>
  <si>
    <t>Property Management Fees (%)</t>
  </si>
  <si>
    <t>Replacement Reserve (%)</t>
  </si>
  <si>
    <t>TOTAL DEVELOPMENT FUNDING</t>
  </si>
  <si>
    <t>Total Development Cost = Total Development Funding?</t>
  </si>
  <si>
    <t>(PROPONENT)</t>
  </si>
  <si>
    <t>**OTHER**</t>
  </si>
  <si>
    <t>STUDENT HOUSING SCHEDULE B</t>
  </si>
  <si>
    <t>Gross Market Rent Potential</t>
  </si>
  <si>
    <t>Other Revenue</t>
  </si>
  <si>
    <t>Less vacancy allowance (resid only)</t>
  </si>
  <si>
    <t xml:space="preserve">enter the amount of financing being requested </t>
  </si>
  <si>
    <t>request the anticipated interest rate applied</t>
  </si>
  <si>
    <t>FINACING #1</t>
  </si>
  <si>
    <t>FINANCING #2</t>
  </si>
  <si>
    <t>Debt Service (Financing #1)</t>
  </si>
  <si>
    <t>Debt Service (Financing #2)</t>
  </si>
  <si>
    <t>Total Debt Servicing</t>
  </si>
  <si>
    <t>Financing #1</t>
  </si>
  <si>
    <t>Financing #2</t>
  </si>
  <si>
    <t>Total Financing</t>
  </si>
  <si>
    <t>MARKET Units / Rent Contribution</t>
  </si>
  <si>
    <t>TOTAL Units/ Rent Contribution</t>
  </si>
  <si>
    <t>Residential Revenue</t>
  </si>
  <si>
    <t>Sub-Total Residential Revenue</t>
  </si>
  <si>
    <t>Non-Residential Revenue</t>
  </si>
  <si>
    <t>Sub-Total Non-Residential Revenue</t>
  </si>
  <si>
    <t>ATUO: calculated at % of Residential Potential Gross Income</t>
  </si>
  <si>
    <t>Rent Inclusions:</t>
  </si>
  <si>
    <r>
      <t>estimated annual rent increases</t>
    </r>
    <r>
      <rPr>
        <sz val="10"/>
        <color rgb="FFC00000"/>
        <rFont val="Calibri"/>
        <family val="2"/>
        <scheme val="minor"/>
      </rPr>
      <t xml:space="preserve"> (also applies to increases in other income)</t>
    </r>
  </si>
  <si>
    <t>Market Dorm Room</t>
  </si>
  <si>
    <t>Affordable Dorm Room</t>
  </si>
  <si>
    <t>*i.e. HT WTR DHW DE Laundry, Parking, Storage</t>
  </si>
  <si>
    <t>Student Units</t>
  </si>
  <si>
    <t>N/A</t>
  </si>
  <si>
    <t>Gross Student Rent Potential</t>
  </si>
  <si>
    <t>STUDENT Units / Rent Contribution</t>
  </si>
  <si>
    <t xml:space="preserve">Total Operating Income </t>
  </si>
  <si>
    <t>(PROJECT CIVIC ADDRESS, COMMUNITY - PID)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</si>
</sst>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;[Red]\-&quot;$&quot;#,##0"/>
    <numFmt numFmtId="44" formatCode="_-&quot;$&quot;* #,##0.00_-;\-&quot;$&quot;* #,##0.00_-;_-&quot;$&quot;* &quot;-&quot;??_-;_-@_-"/>
    <numFmt numFmtId="164" formatCode="&quot;$&quot;#,##0.00"/>
    <numFmt numFmtId="165" formatCode="_-&quot;$&quot;* #,##0_-;\-&quot;$&quot;* #,##0_-;_-&quot;$&quot;* &quot;-&quot;??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2F75B5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sz val="10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0"/>
      <color rgb="FF0070C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rgb="FFC0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595959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theme="4" tint="0.39997558519241921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rgb="FF00B050"/>
        <bgColor rgb="FF000000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5">
    <xf numFmtId="0" fontId="0" fillId="0" borderId="0" xfId="0"/>
    <xf numFmtId="0" fontId="2" fillId="0" borderId="0" xfId="0" applyFont="1"/>
    <xf numFmtId="0" fontId="2" fillId="0" borderId="7" xfId="0" applyFont="1" applyBorder="1"/>
    <xf numFmtId="0" fontId="3" fillId="0" borderId="7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/>
    <xf numFmtId="0" fontId="2" fillId="0" borderId="0" xfId="0" applyFont="1" applyAlignment="1">
      <alignment horizontal="left" indent="2"/>
    </xf>
    <xf numFmtId="0" fontId="6" fillId="0" borderId="0" xfId="0" applyFont="1" applyAlignment="1">
      <alignment horizontal="center" vertical="center"/>
    </xf>
    <xf numFmtId="10" fontId="8" fillId="3" borderId="12" xfId="2" applyNumberFormat="1" applyFont="1" applyFill="1" applyBorder="1" applyAlignment="1">
      <alignment horizontal="center" vertical="center"/>
    </xf>
    <xf numFmtId="0" fontId="0" fillId="0" borderId="5" xfId="0" applyBorder="1"/>
    <xf numFmtId="0" fontId="9" fillId="0" borderId="5" xfId="0" applyFont="1" applyBorder="1" applyAlignment="1">
      <alignment horizontal="left" vertical="center"/>
    </xf>
    <xf numFmtId="44" fontId="3" fillId="5" borderId="15" xfId="1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44" fontId="3" fillId="5" borderId="17" xfId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left" vertical="center" indent="1"/>
    </xf>
    <xf numFmtId="44" fontId="13" fillId="9" borderId="0" xfId="1" applyFont="1" applyFill="1" applyBorder="1" applyAlignment="1">
      <alignment horizontal="left" vertical="center"/>
    </xf>
    <xf numFmtId="0" fontId="11" fillId="7" borderId="8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 indent="1"/>
    </xf>
    <xf numFmtId="0" fontId="16" fillId="6" borderId="4" xfId="0" applyFont="1" applyFill="1" applyBorder="1" applyAlignment="1">
      <alignment horizontal="left" vertical="center"/>
    </xf>
    <xf numFmtId="0" fontId="15" fillId="3" borderId="26" xfId="0" applyFont="1" applyFill="1" applyBorder="1" applyAlignment="1">
      <alignment horizontal="left" vertical="center" indent="1"/>
    </xf>
    <xf numFmtId="44" fontId="11" fillId="7" borderId="9" xfId="0" applyNumberFormat="1" applyFont="1" applyFill="1" applyBorder="1" applyAlignment="1">
      <alignment horizontal="center" vertical="center"/>
    </xf>
    <xf numFmtId="0" fontId="16" fillId="6" borderId="8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Continuous" vertical="center"/>
    </xf>
    <xf numFmtId="0" fontId="7" fillId="2" borderId="2" xfId="0" applyFont="1" applyFill="1" applyBorder="1" applyAlignment="1">
      <alignment horizontal="centerContinuous" vertical="center"/>
    </xf>
    <xf numFmtId="9" fontId="3" fillId="3" borderId="12" xfId="0" applyNumberFormat="1" applyFont="1" applyFill="1" applyBorder="1" applyAlignment="1">
      <alignment horizontal="center" vertical="center"/>
    </xf>
    <xf numFmtId="9" fontId="3" fillId="3" borderId="25" xfId="0" applyNumberFormat="1" applyFont="1" applyFill="1" applyBorder="1" applyAlignment="1">
      <alignment horizontal="center" vertical="center"/>
    </xf>
    <xf numFmtId="9" fontId="3" fillId="3" borderId="7" xfId="0" applyNumberFormat="1" applyFont="1" applyFill="1" applyBorder="1" applyAlignment="1">
      <alignment horizontal="center" vertical="center"/>
    </xf>
    <xf numFmtId="44" fontId="3" fillId="5" borderId="33" xfId="1" applyFont="1" applyFill="1" applyBorder="1" applyAlignment="1">
      <alignment horizontal="center" vertical="center"/>
    </xf>
    <xf numFmtId="0" fontId="3" fillId="5" borderId="27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11" xfId="0" applyBorder="1"/>
    <xf numFmtId="0" fontId="0" fillId="0" borderId="13" xfId="0" applyBorder="1"/>
    <xf numFmtId="0" fontId="0" fillId="0" borderId="1" xfId="0" applyBorder="1"/>
    <xf numFmtId="0" fontId="0" fillId="0" borderId="2" xfId="0" applyBorder="1"/>
    <xf numFmtId="0" fontId="7" fillId="0" borderId="0" xfId="0" applyFont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0" fillId="3" borderId="12" xfId="0" applyFill="1" applyBorder="1"/>
    <xf numFmtId="0" fontId="2" fillId="0" borderId="11" xfId="0" applyFont="1" applyBorder="1"/>
    <xf numFmtId="0" fontId="24" fillId="0" borderId="11" xfId="0" applyFont="1" applyBorder="1"/>
    <xf numFmtId="0" fontId="25" fillId="0" borderId="11" xfId="0" applyFont="1" applyBorder="1"/>
    <xf numFmtId="0" fontId="2" fillId="0" borderId="38" xfId="0" applyFont="1" applyBorder="1"/>
    <xf numFmtId="0" fontId="2" fillId="0" borderId="26" xfId="0" applyFont="1" applyBorder="1"/>
    <xf numFmtId="0" fontId="0" fillId="0" borderId="4" xfId="0" applyBorder="1"/>
    <xf numFmtId="0" fontId="0" fillId="0" borderId="6" xfId="0" applyBorder="1"/>
    <xf numFmtId="0" fontId="7" fillId="2" borderId="8" xfId="0" applyFont="1" applyFill="1" applyBorder="1" applyAlignment="1">
      <alignment horizontal="centerContinuous" vertical="center"/>
    </xf>
    <xf numFmtId="0" fontId="7" fillId="2" borderId="9" xfId="0" applyFont="1" applyFill="1" applyBorder="1" applyAlignment="1">
      <alignment horizontal="centerContinuous" vertical="center"/>
    </xf>
    <xf numFmtId="0" fontId="7" fillId="2" borderId="10" xfId="0" applyFont="1" applyFill="1" applyBorder="1" applyAlignment="1">
      <alignment horizontal="centerContinuous" vertical="center"/>
    </xf>
    <xf numFmtId="0" fontId="8" fillId="3" borderId="27" xfId="0" applyFont="1" applyFill="1" applyBorder="1" applyAlignment="1">
      <alignment horizontal="center" vertical="center"/>
    </xf>
    <xf numFmtId="0" fontId="2" fillId="11" borderId="8" xfId="0" applyFont="1" applyFill="1" applyBorder="1"/>
    <xf numFmtId="164" fontId="0" fillId="0" borderId="2" xfId="0" applyNumberFormat="1" applyBorder="1"/>
    <xf numFmtId="0" fontId="2" fillId="0" borderId="39" xfId="0" applyFont="1" applyBorder="1" applyAlignment="1">
      <alignment horizontal="left" indent="3"/>
    </xf>
    <xf numFmtId="0" fontId="2" fillId="0" borderId="2" xfId="0" applyFont="1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0" fillId="0" borderId="3" xfId="0" applyBorder="1" applyAlignment="1">
      <alignment horizontal="centerContinuous"/>
    </xf>
    <xf numFmtId="0" fontId="2" fillId="0" borderId="11" xfId="0" applyFont="1" applyBorder="1" applyAlignment="1">
      <alignment horizontal="left"/>
    </xf>
    <xf numFmtId="0" fontId="2" fillId="0" borderId="3" xfId="0" applyFont="1" applyBorder="1" applyAlignment="1">
      <alignment horizontal="centerContinuous"/>
    </xf>
    <xf numFmtId="9" fontId="2" fillId="12" borderId="31" xfId="0" applyNumberFormat="1" applyFont="1" applyFill="1" applyBorder="1"/>
    <xf numFmtId="9" fontId="2" fillId="0" borderId="35" xfId="0" applyNumberFormat="1" applyFont="1" applyBorder="1"/>
    <xf numFmtId="3" fontId="2" fillId="0" borderId="13" xfId="0" applyNumberFormat="1" applyFont="1" applyBorder="1"/>
    <xf numFmtId="9" fontId="2" fillId="12" borderId="13" xfId="0" applyNumberFormat="1" applyFont="1" applyFill="1" applyBorder="1"/>
    <xf numFmtId="3" fontId="2" fillId="0" borderId="31" xfId="0" applyNumberFormat="1" applyFont="1" applyBorder="1"/>
    <xf numFmtId="9" fontId="2" fillId="12" borderId="35" xfId="2" applyFont="1" applyFill="1" applyBorder="1"/>
    <xf numFmtId="0" fontId="24" fillId="0" borderId="4" xfId="0" applyFont="1" applyBorder="1"/>
    <xf numFmtId="0" fontId="2" fillId="0" borderId="5" xfId="0" applyFont="1" applyBorder="1"/>
    <xf numFmtId="3" fontId="2" fillId="0" borderId="6" xfId="0" applyNumberFormat="1" applyFont="1" applyBorder="1"/>
    <xf numFmtId="44" fontId="4" fillId="13" borderId="0" xfId="1" applyFont="1" applyFill="1" applyBorder="1" applyAlignment="1">
      <alignment horizontal="center" vertical="center"/>
    </xf>
    <xf numFmtId="0" fontId="4" fillId="14" borderId="4" xfId="0" applyFont="1" applyFill="1" applyBorder="1" applyAlignment="1">
      <alignment horizontal="left" vertical="center" wrapText="1"/>
    </xf>
    <xf numFmtId="0" fontId="4" fillId="14" borderId="11" xfId="0" applyFont="1" applyFill="1" applyBorder="1" applyAlignment="1">
      <alignment horizontal="left" vertical="center" wrapText="1"/>
    </xf>
    <xf numFmtId="3" fontId="2" fillId="0" borderId="1" xfId="0" applyNumberFormat="1" applyFont="1" applyBorder="1" applyAlignment="1">
      <alignment horizontal="centerContinuous"/>
    </xf>
    <xf numFmtId="3" fontId="2" fillId="0" borderId="38" xfId="0" applyNumberFormat="1" applyFont="1" applyBorder="1"/>
    <xf numFmtId="3" fontId="2" fillId="0" borderId="39" xfId="0" applyNumberFormat="1" applyFont="1" applyBorder="1"/>
    <xf numFmtId="3" fontId="2" fillId="0" borderId="11" xfId="0" applyNumberFormat="1" applyFont="1" applyBorder="1"/>
    <xf numFmtId="3" fontId="2" fillId="0" borderId="4" xfId="0" applyNumberFormat="1" applyFont="1" applyBorder="1"/>
    <xf numFmtId="9" fontId="3" fillId="3" borderId="12" xfId="2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 indent="1"/>
    </xf>
    <xf numFmtId="3" fontId="2" fillId="0" borderId="0" xfId="0" applyNumberFormat="1" applyFont="1"/>
    <xf numFmtId="3" fontId="0" fillId="0" borderId="0" xfId="0" applyNumberFormat="1"/>
    <xf numFmtId="9" fontId="2" fillId="0" borderId="0" xfId="0" applyNumberFormat="1" applyFont="1"/>
    <xf numFmtId="3" fontId="25" fillId="0" borderId="0" xfId="0" applyNumberFormat="1" applyFont="1"/>
    <xf numFmtId="3" fontId="21" fillId="0" borderId="0" xfId="0" applyNumberFormat="1" applyFont="1"/>
    <xf numFmtId="3" fontId="20" fillId="0" borderId="0" xfId="0" applyNumberFormat="1" applyFont="1"/>
    <xf numFmtId="10" fontId="19" fillId="0" borderId="0" xfId="0" applyNumberFormat="1" applyFont="1"/>
    <xf numFmtId="0" fontId="22" fillId="0" borderId="0" xfId="0" applyFont="1"/>
    <xf numFmtId="3" fontId="23" fillId="0" borderId="0" xfId="0" applyNumberFormat="1" applyFont="1"/>
    <xf numFmtId="0" fontId="2" fillId="0" borderId="28" xfId="0" applyFont="1" applyBorder="1" applyAlignment="1">
      <alignment horizontal="center"/>
    </xf>
    <xf numFmtId="0" fontId="6" fillId="2" borderId="4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Continuous" vertical="center"/>
    </xf>
    <xf numFmtId="0" fontId="6" fillId="2" borderId="2" xfId="0" applyFont="1" applyFill="1" applyBorder="1" applyAlignment="1">
      <alignment horizontal="centerContinuous" vertical="center"/>
    </xf>
    <xf numFmtId="0" fontId="6" fillId="2" borderId="3" xfId="0" applyFont="1" applyFill="1" applyBorder="1" applyAlignment="1">
      <alignment horizontal="centerContinuous" vertical="center"/>
    </xf>
    <xf numFmtId="0" fontId="6" fillId="2" borderId="11" xfId="0" applyFont="1" applyFill="1" applyBorder="1" applyAlignment="1">
      <alignment horizontal="centerContinuous" vertical="center"/>
    </xf>
    <xf numFmtId="0" fontId="6" fillId="2" borderId="13" xfId="0" applyFont="1" applyFill="1" applyBorder="1" applyAlignment="1">
      <alignment horizontal="centerContinuous" vertical="center"/>
    </xf>
    <xf numFmtId="0" fontId="4" fillId="2" borderId="5" xfId="0" applyFont="1" applyFill="1" applyBorder="1" applyAlignment="1">
      <alignment horizontal="centerContinuous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44" fontId="13" fillId="9" borderId="5" xfId="1" applyFont="1" applyFill="1" applyBorder="1" applyAlignment="1">
      <alignment horizontal="left" vertical="center"/>
    </xf>
    <xf numFmtId="44" fontId="13" fillId="9" borderId="6" xfId="1" applyFont="1" applyFill="1" applyBorder="1" applyAlignment="1">
      <alignment horizontal="left" vertical="center"/>
    </xf>
    <xf numFmtId="0" fontId="4" fillId="2" borderId="0" xfId="0" applyFont="1" applyFill="1" applyAlignment="1">
      <alignment horizontal="centerContinuous" vertical="center"/>
    </xf>
    <xf numFmtId="0" fontId="3" fillId="7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Continuous" vertical="center"/>
    </xf>
    <xf numFmtId="0" fontId="8" fillId="3" borderId="5" xfId="0" applyFont="1" applyFill="1" applyBorder="1" applyAlignment="1">
      <alignment horizontal="center" vertical="center"/>
    </xf>
    <xf numFmtId="44" fontId="13" fillId="9" borderId="20" xfId="1" applyFont="1" applyFill="1" applyBorder="1" applyAlignment="1">
      <alignment horizontal="left" vertical="center"/>
    </xf>
    <xf numFmtId="44" fontId="13" fillId="9" borderId="13" xfId="1" applyFont="1" applyFill="1" applyBorder="1" applyAlignment="1">
      <alignment horizontal="left" vertical="center"/>
    </xf>
    <xf numFmtId="0" fontId="7" fillId="2" borderId="9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9" borderId="2" xfId="0" applyFont="1" applyFill="1" applyBorder="1" applyAlignment="1">
      <alignment horizontal="left" vertical="center"/>
    </xf>
    <xf numFmtId="0" fontId="3" fillId="9" borderId="3" xfId="0" applyFont="1" applyFill="1" applyBorder="1" applyAlignment="1">
      <alignment horizontal="left" vertical="center"/>
    </xf>
    <xf numFmtId="0" fontId="5" fillId="0" borderId="11" xfId="0" applyFont="1" applyBorder="1" applyAlignment="1">
      <alignment horizontal="left" indent="3"/>
    </xf>
    <xf numFmtId="0" fontId="8" fillId="0" borderId="2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11" fillId="7" borderId="4" xfId="0" applyFont="1" applyFill="1" applyBorder="1" applyAlignment="1">
      <alignment horizontal="left" vertical="center"/>
    </xf>
    <xf numFmtId="0" fontId="3" fillId="3" borderId="49" xfId="0" applyFont="1" applyFill="1" applyBorder="1" applyAlignment="1">
      <alignment horizontal="left" vertical="center" indent="1"/>
    </xf>
    <xf numFmtId="44" fontId="13" fillId="9" borderId="2" xfId="1" applyFont="1" applyFill="1" applyBorder="1" applyAlignment="1">
      <alignment horizontal="left" vertical="center"/>
    </xf>
    <xf numFmtId="44" fontId="13" fillId="9" borderId="3" xfId="1" applyFont="1" applyFill="1" applyBorder="1" applyAlignment="1">
      <alignment horizontal="left" vertical="center"/>
    </xf>
    <xf numFmtId="0" fontId="3" fillId="3" borderId="50" xfId="0" applyFont="1" applyFill="1" applyBorder="1" applyAlignment="1">
      <alignment horizontal="left" vertical="center" indent="1"/>
    </xf>
    <xf numFmtId="165" fontId="13" fillId="9" borderId="0" xfId="1" applyNumberFormat="1" applyFont="1" applyFill="1" applyBorder="1" applyAlignment="1">
      <alignment horizontal="left" vertical="center"/>
    </xf>
    <xf numFmtId="165" fontId="13" fillId="9" borderId="0" xfId="1" applyNumberFormat="1" applyFont="1" applyFill="1" applyBorder="1" applyAlignment="1">
      <alignment horizontal="center" vertical="center"/>
    </xf>
    <xf numFmtId="165" fontId="13" fillId="5" borderId="7" xfId="1" applyNumberFormat="1" applyFont="1" applyFill="1" applyBorder="1" applyAlignment="1">
      <alignment horizontal="center" vertical="center"/>
    </xf>
    <xf numFmtId="165" fontId="13" fillId="9" borderId="5" xfId="1" applyNumberFormat="1" applyFont="1" applyFill="1" applyBorder="1" applyAlignment="1">
      <alignment horizontal="center" vertical="center"/>
    </xf>
    <xf numFmtId="165" fontId="11" fillId="7" borderId="9" xfId="0" applyNumberFormat="1" applyFont="1" applyFill="1" applyBorder="1" applyAlignment="1">
      <alignment horizontal="center" vertical="center"/>
    </xf>
    <xf numFmtId="165" fontId="13" fillId="5" borderId="25" xfId="1" applyNumberFormat="1" applyFont="1" applyFill="1" applyBorder="1" applyAlignment="1">
      <alignment horizontal="center" vertical="center"/>
    </xf>
    <xf numFmtId="165" fontId="13" fillId="9" borderId="2" xfId="1" applyNumberFormat="1" applyFont="1" applyFill="1" applyBorder="1" applyAlignment="1">
      <alignment horizontal="center" vertical="center"/>
    </xf>
    <xf numFmtId="165" fontId="13" fillId="5" borderId="51" xfId="1" applyNumberFormat="1" applyFont="1" applyFill="1" applyBorder="1" applyAlignment="1">
      <alignment horizontal="center" vertical="center"/>
    </xf>
    <xf numFmtId="165" fontId="11" fillId="7" borderId="5" xfId="0" applyNumberFormat="1" applyFont="1" applyFill="1" applyBorder="1" applyAlignment="1">
      <alignment horizontal="center" vertical="center"/>
    </xf>
    <xf numFmtId="165" fontId="4" fillId="6" borderId="5" xfId="0" applyNumberFormat="1" applyFont="1" applyFill="1" applyBorder="1" applyAlignment="1">
      <alignment horizontal="center" vertical="center"/>
    </xf>
    <xf numFmtId="165" fontId="3" fillId="5" borderId="25" xfId="1" applyNumberFormat="1" applyFont="1" applyFill="1" applyBorder="1" applyAlignment="1">
      <alignment horizontal="center" vertical="center"/>
    </xf>
    <xf numFmtId="165" fontId="3" fillId="9" borderId="0" xfId="1" applyNumberFormat="1" applyFont="1" applyFill="1" applyBorder="1" applyAlignment="1">
      <alignment horizontal="center" vertical="center"/>
    </xf>
    <xf numFmtId="165" fontId="3" fillId="5" borderId="12" xfId="1" applyNumberFormat="1" applyFont="1" applyFill="1" applyBorder="1" applyAlignment="1">
      <alignment horizontal="center" vertical="center"/>
    </xf>
    <xf numFmtId="165" fontId="3" fillId="5" borderId="7" xfId="1" applyNumberFormat="1" applyFont="1" applyFill="1" applyBorder="1" applyAlignment="1">
      <alignment horizontal="center" vertical="center"/>
    </xf>
    <xf numFmtId="165" fontId="3" fillId="5" borderId="27" xfId="1" applyNumberFormat="1" applyFont="1" applyFill="1" applyBorder="1" applyAlignment="1">
      <alignment horizontal="center" vertical="center"/>
    </xf>
    <xf numFmtId="165" fontId="3" fillId="5" borderId="42" xfId="1" applyNumberFormat="1" applyFont="1" applyFill="1" applyBorder="1" applyAlignment="1">
      <alignment horizontal="center" vertical="center"/>
    </xf>
    <xf numFmtId="165" fontId="3" fillId="9" borderId="29" xfId="1" applyNumberFormat="1" applyFont="1" applyFill="1" applyBorder="1" applyAlignment="1">
      <alignment horizontal="center" vertical="center"/>
    </xf>
    <xf numFmtId="165" fontId="3" fillId="9" borderId="32" xfId="1" applyNumberFormat="1" applyFont="1" applyFill="1" applyBorder="1" applyAlignment="1">
      <alignment horizontal="center" vertical="center"/>
    </xf>
    <xf numFmtId="165" fontId="3" fillId="9" borderId="2" xfId="1" applyNumberFormat="1" applyFont="1" applyFill="1" applyBorder="1" applyAlignment="1">
      <alignment horizontal="center" vertical="center"/>
    </xf>
    <xf numFmtId="165" fontId="3" fillId="9" borderId="23" xfId="1" applyNumberFormat="1" applyFont="1" applyFill="1" applyBorder="1" applyAlignment="1">
      <alignment horizontal="center" vertical="center"/>
    </xf>
    <xf numFmtId="165" fontId="4" fillId="6" borderId="9" xfId="0" applyNumberFormat="1" applyFont="1" applyFill="1" applyBorder="1" applyAlignment="1">
      <alignment horizontal="center" vertical="center"/>
    </xf>
    <xf numFmtId="165" fontId="2" fillId="11" borderId="10" xfId="1" applyNumberFormat="1" applyFont="1" applyFill="1" applyBorder="1"/>
    <xf numFmtId="165" fontId="2" fillId="0" borderId="2" xfId="0" applyNumberFormat="1" applyFont="1" applyBorder="1"/>
    <xf numFmtId="165" fontId="2" fillId="0" borderId="0" xfId="0" applyNumberFormat="1" applyFont="1"/>
    <xf numFmtId="165" fontId="2" fillId="3" borderId="30" xfId="1" applyNumberFormat="1" applyFont="1" applyFill="1" applyBorder="1"/>
    <xf numFmtId="165" fontId="2" fillId="12" borderId="36" xfId="0" applyNumberFormat="1" applyFont="1" applyFill="1" applyBorder="1"/>
    <xf numFmtId="165" fontId="2" fillId="0" borderId="36" xfId="0" applyNumberFormat="1" applyFont="1" applyBorder="1"/>
    <xf numFmtId="165" fontId="2" fillId="3" borderId="0" xfId="1" applyNumberFormat="1" applyFont="1" applyFill="1" applyBorder="1"/>
    <xf numFmtId="165" fontId="0" fillId="0" borderId="0" xfId="0" applyNumberFormat="1"/>
    <xf numFmtId="165" fontId="2" fillId="12" borderId="0" xfId="1" applyNumberFormat="1" applyFont="1" applyFill="1" applyBorder="1"/>
    <xf numFmtId="165" fontId="2" fillId="12" borderId="21" xfId="1" applyNumberFormat="1" applyFont="1" applyFill="1" applyBorder="1"/>
    <xf numFmtId="165" fontId="2" fillId="0" borderId="30" xfId="0" applyNumberFormat="1" applyFont="1" applyBorder="1"/>
    <xf numFmtId="165" fontId="2" fillId="12" borderId="30" xfId="1" applyNumberFormat="1" applyFont="1" applyFill="1" applyBorder="1"/>
    <xf numFmtId="165" fontId="2" fillId="12" borderId="36" xfId="1" applyNumberFormat="1" applyFont="1" applyFill="1" applyBorder="1"/>
    <xf numFmtId="165" fontId="2" fillId="0" borderId="5" xfId="0" applyNumberFormat="1" applyFont="1" applyBorder="1"/>
    <xf numFmtId="165" fontId="11" fillId="12" borderId="40" xfId="1" applyNumberFormat="1" applyFont="1" applyFill="1" applyBorder="1"/>
    <xf numFmtId="165" fontId="25" fillId="0" borderId="0" xfId="0" applyNumberFormat="1" applyFont="1"/>
    <xf numFmtId="165" fontId="11" fillId="12" borderId="21" xfId="1" applyNumberFormat="1" applyFont="1" applyFill="1" applyBorder="1"/>
    <xf numFmtId="165" fontId="2" fillId="10" borderId="0" xfId="0" applyNumberFormat="1" applyFont="1" applyFill="1"/>
    <xf numFmtId="165" fontId="2" fillId="3" borderId="36" xfId="1" applyNumberFormat="1" applyFont="1" applyFill="1" applyBorder="1"/>
    <xf numFmtId="165" fontId="11" fillId="12" borderId="37" xfId="1" applyNumberFormat="1" applyFont="1" applyFill="1" applyBorder="1"/>
    <xf numFmtId="165" fontId="3" fillId="5" borderId="16" xfId="1" applyNumberFormat="1" applyFont="1" applyFill="1" applyBorder="1" applyAlignment="1">
      <alignment horizontal="center" vertical="center"/>
    </xf>
    <xf numFmtId="165" fontId="3" fillId="5" borderId="19" xfId="1" applyNumberFormat="1" applyFont="1" applyFill="1" applyBorder="1" applyAlignment="1">
      <alignment horizontal="center" vertical="center"/>
    </xf>
    <xf numFmtId="165" fontId="3" fillId="5" borderId="19" xfId="0" applyNumberFormat="1" applyFont="1" applyFill="1" applyBorder="1" applyAlignment="1">
      <alignment horizontal="center" vertical="center"/>
    </xf>
    <xf numFmtId="165" fontId="3" fillId="5" borderId="34" xfId="1" applyNumberFormat="1" applyFont="1" applyFill="1" applyBorder="1" applyAlignment="1">
      <alignment horizontal="center" vertical="center"/>
    </xf>
    <xf numFmtId="165" fontId="4" fillId="14" borderId="13" xfId="0" applyNumberFormat="1" applyFont="1" applyFill="1" applyBorder="1" applyAlignment="1">
      <alignment horizontal="center" vertical="center"/>
    </xf>
    <xf numFmtId="165" fontId="4" fillId="14" borderId="6" xfId="0" applyNumberFormat="1" applyFont="1" applyFill="1" applyBorder="1" applyAlignment="1">
      <alignment horizontal="center" vertical="center"/>
    </xf>
    <xf numFmtId="165" fontId="8" fillId="3" borderId="12" xfId="1" applyNumberFormat="1" applyFont="1" applyFill="1" applyBorder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6" fontId="4" fillId="12" borderId="28" xfId="1" applyNumberFormat="1" applyFont="1" applyFill="1" applyBorder="1" applyAlignment="1">
      <alignment horizontal="center" vertical="center"/>
    </xf>
    <xf numFmtId="0" fontId="5" fillId="0" borderId="39" xfId="0" applyFont="1" applyBorder="1" applyAlignment="1">
      <alignment horizontal="left" indent="3"/>
    </xf>
    <xf numFmtId="0" fontId="3" fillId="15" borderId="1" xfId="0" applyFont="1" applyFill="1" applyBorder="1" applyAlignment="1">
      <alignment horizontal="left" vertical="center" wrapText="1"/>
    </xf>
    <xf numFmtId="0" fontId="3" fillId="15" borderId="2" xfId="0" applyFont="1" applyFill="1" applyBorder="1" applyAlignment="1">
      <alignment horizontal="center" vertical="center"/>
    </xf>
    <xf numFmtId="165" fontId="3" fillId="15" borderId="2" xfId="1" applyNumberFormat="1" applyFont="1" applyFill="1" applyBorder="1" applyAlignment="1">
      <alignment horizontal="center" vertical="center"/>
    </xf>
    <xf numFmtId="0" fontId="3" fillId="15" borderId="11" xfId="0" applyFont="1" applyFill="1" applyBorder="1" applyAlignment="1">
      <alignment horizontal="left" vertical="center" wrapText="1"/>
    </xf>
    <xf numFmtId="0" fontId="3" fillId="15" borderId="5" xfId="0" applyFont="1" applyFill="1" applyBorder="1" applyAlignment="1">
      <alignment horizontal="center" vertical="center"/>
    </xf>
    <xf numFmtId="165" fontId="3" fillId="15" borderId="5" xfId="1" applyNumberFormat="1" applyFont="1" applyFill="1" applyBorder="1" applyAlignment="1">
      <alignment horizontal="center" vertical="center"/>
    </xf>
    <xf numFmtId="0" fontId="4" fillId="15" borderId="4" xfId="0" applyFont="1" applyFill="1" applyBorder="1" applyAlignment="1">
      <alignment horizontal="left" vertical="center" wrapText="1"/>
    </xf>
    <xf numFmtId="0" fontId="4" fillId="15" borderId="5" xfId="0" applyFont="1" applyFill="1" applyBorder="1" applyAlignment="1">
      <alignment horizontal="center" vertical="center"/>
    </xf>
    <xf numFmtId="165" fontId="4" fillId="15" borderId="5" xfId="1" applyNumberFormat="1" applyFont="1" applyFill="1" applyBorder="1" applyAlignment="1">
      <alignment horizontal="center" vertical="center"/>
    </xf>
    <xf numFmtId="0" fontId="4" fillId="7" borderId="28" xfId="0" applyFont="1" applyFill="1" applyBorder="1" applyAlignment="1">
      <alignment vertical="center"/>
    </xf>
    <xf numFmtId="0" fontId="19" fillId="0" borderId="0" xfId="0" applyFont="1"/>
    <xf numFmtId="165" fontId="3" fillId="9" borderId="52" xfId="1" applyNumberFormat="1" applyFont="1" applyFill="1" applyBorder="1" applyAlignment="1">
      <alignment horizontal="center" vertical="center"/>
    </xf>
    <xf numFmtId="165" fontId="3" fillId="9" borderId="53" xfId="1" applyNumberFormat="1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0" fillId="4" borderId="45" xfId="0" applyFont="1" applyFill="1" applyBorder="1" applyAlignment="1">
      <alignment horizontal="center" vertical="center" wrapText="1"/>
    </xf>
    <xf numFmtId="0" fontId="10" fillId="4" borderId="48" xfId="0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horizontal="left" vertical="center"/>
    </xf>
    <xf numFmtId="0" fontId="3" fillId="5" borderId="21" xfId="0" applyFont="1" applyFill="1" applyBorder="1" applyAlignment="1">
      <alignment horizontal="left" vertical="center"/>
    </xf>
    <xf numFmtId="0" fontId="3" fillId="5" borderId="22" xfId="0" applyFont="1" applyFill="1" applyBorder="1" applyAlignment="1">
      <alignment horizontal="left" vertical="center"/>
    </xf>
    <xf numFmtId="0" fontId="4" fillId="8" borderId="8" xfId="0" applyFont="1" applyFill="1" applyBorder="1" applyAlignment="1">
      <alignment horizontal="left" vertical="center"/>
    </xf>
    <xf numFmtId="0" fontId="4" fillId="8" borderId="9" xfId="0" applyFont="1" applyFill="1" applyBorder="1" applyAlignment="1">
      <alignment horizontal="left" vertical="center"/>
    </xf>
    <xf numFmtId="0" fontId="4" fillId="8" borderId="10" xfId="0" applyFont="1" applyFill="1" applyBorder="1" applyAlignment="1">
      <alignment horizontal="left" vertical="center"/>
    </xf>
    <xf numFmtId="0" fontId="3" fillId="5" borderId="20" xfId="0" applyFont="1" applyFill="1" applyBorder="1" applyAlignment="1">
      <alignment horizontal="left" vertical="center"/>
    </xf>
    <xf numFmtId="0" fontId="3" fillId="5" borderId="0" xfId="0" applyFont="1" applyFill="1" applyAlignment="1">
      <alignment horizontal="left" vertical="center"/>
    </xf>
    <xf numFmtId="0" fontId="3" fillId="5" borderId="13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12" fillId="0" borderId="3" xfId="0" applyFont="1" applyBorder="1" applyAlignment="1">
      <alignment horizontal="left" vertical="center"/>
    </xf>
    <xf numFmtId="44" fontId="14" fillId="7" borderId="9" xfId="0" applyNumberFormat="1" applyFont="1" applyFill="1" applyBorder="1" applyAlignment="1">
      <alignment horizontal="center" vertical="center"/>
    </xf>
    <xf numFmtId="44" fontId="14" fillId="7" borderId="10" xfId="0" applyNumberFormat="1" applyFont="1" applyFill="1" applyBorder="1" applyAlignment="1">
      <alignment horizontal="center" vertical="center"/>
    </xf>
    <xf numFmtId="44" fontId="14" fillId="7" borderId="5" xfId="0" applyNumberFormat="1" applyFont="1" applyFill="1" applyBorder="1" applyAlignment="1">
      <alignment horizontal="center" vertical="center"/>
    </xf>
    <xf numFmtId="44" fontId="14" fillId="7" borderId="6" xfId="0" applyNumberFormat="1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left" vertical="center" wrapText="1"/>
    </xf>
    <xf numFmtId="0" fontId="4" fillId="5" borderId="10" xfId="0" applyFont="1" applyFill="1" applyBorder="1" applyAlignment="1">
      <alignment horizontal="left" vertical="center" wrapText="1"/>
    </xf>
    <xf numFmtId="44" fontId="13" fillId="9" borderId="12" xfId="1" applyFont="1" applyFill="1" applyBorder="1" applyAlignment="1">
      <alignment horizontal="left" vertical="center"/>
    </xf>
    <xf numFmtId="44" fontId="13" fillId="9" borderId="16" xfId="1" applyFont="1" applyFill="1" applyBorder="1" applyAlignment="1">
      <alignment horizontal="left" vertical="center"/>
    </xf>
    <xf numFmtId="0" fontId="26" fillId="3" borderId="8" xfId="0" applyFont="1" applyFill="1" applyBorder="1" applyAlignment="1">
      <alignment vertical="center"/>
    </xf>
    <xf numFmtId="0" fontId="5" fillId="3" borderId="10" xfId="0" applyFont="1" applyFill="1" applyBorder="1" applyAlignment="1">
      <alignment vertical="center"/>
    </xf>
    <xf numFmtId="0" fontId="6" fillId="3" borderId="0" xfId="0" applyFont="1" applyFill="1" applyAlignment="1">
      <alignment horizontal="center" vertical="center"/>
    </xf>
    <xf numFmtId="44" fontId="17" fillId="6" borderId="5" xfId="1" applyFont="1" applyFill="1" applyBorder="1" applyAlignment="1">
      <alignment horizontal="center" vertical="center"/>
    </xf>
    <xf numFmtId="44" fontId="17" fillId="6" borderId="6" xfId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12" fillId="0" borderId="8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6" fillId="3" borderId="32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10" fillId="4" borderId="44" xfId="0" applyFont="1" applyFill="1" applyBorder="1" applyAlignment="1">
      <alignment horizontal="center" vertical="center"/>
    </xf>
    <xf numFmtId="0" fontId="10" fillId="4" borderId="47" xfId="0" applyFont="1" applyFill="1" applyBorder="1" applyAlignment="1">
      <alignment horizontal="center" vertical="center"/>
    </xf>
    <xf numFmtId="0" fontId="10" fillId="4" borderId="43" xfId="0" applyFont="1" applyFill="1" applyBorder="1" applyAlignment="1">
      <alignment horizontal="center" vertical="center"/>
    </xf>
    <xf numFmtId="0" fontId="10" fillId="4" borderId="46" xfId="0" applyFont="1" applyFill="1" applyBorder="1" applyAlignment="1">
      <alignment horizontal="center" vertical="center"/>
    </xf>
    <xf numFmtId="44" fontId="13" fillId="9" borderId="41" xfId="1" applyFont="1" applyFill="1" applyBorder="1" applyAlignment="1">
      <alignment horizontal="left" vertical="center"/>
    </xf>
    <xf numFmtId="44" fontId="13" fillId="9" borderId="5" xfId="1" applyFont="1" applyFill="1" applyBorder="1" applyAlignment="1">
      <alignment horizontal="left" vertical="center"/>
    </xf>
    <xf numFmtId="44" fontId="13" fillId="9" borderId="6" xfId="1" applyFont="1" applyFill="1" applyBorder="1" applyAlignment="1">
      <alignment horizontal="left" vertical="center"/>
    </xf>
    <xf numFmtId="44" fontId="17" fillId="6" borderId="9" xfId="1" applyFont="1" applyFill="1" applyBorder="1" applyAlignment="1">
      <alignment horizontal="center" vertical="center"/>
    </xf>
    <xf numFmtId="44" fontId="17" fillId="6" borderId="10" xfId="1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left" vertical="center"/>
    </xf>
    <xf numFmtId="0" fontId="4" fillId="8" borderId="5" xfId="0" applyFont="1" applyFill="1" applyBorder="1" applyAlignment="1">
      <alignment horizontal="left" vertical="center"/>
    </xf>
    <xf numFmtId="0" fontId="4" fillId="8" borderId="6" xfId="0" applyFont="1" applyFill="1" applyBorder="1" applyAlignment="1">
      <alignment horizontal="left" vertical="center"/>
    </xf>
    <xf numFmtId="0" fontId="3" fillId="9" borderId="14" xfId="0" applyFont="1" applyFill="1" applyBorder="1" applyAlignment="1">
      <alignment horizontal="left" vertical="center"/>
    </xf>
    <xf numFmtId="0" fontId="3" fillId="9" borderId="24" xfId="0" applyFont="1" applyFill="1" applyBorder="1" applyAlignment="1">
      <alignment horizontal="left" vertical="center"/>
    </xf>
  </cellXfs>
  <cellStyles count="3">
    <cellStyle name="Currency" xfId="1" builtinId="4"/>
    <cellStyle name="Normal" xfId="0" builtinId="0"/>
    <cellStyle name="Percent" xfId="2" builtinId="5"/>
  </cellStyles>
  <dxfs count="2"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304D9-A0A0-48F5-89E9-72B14DA80C09}">
  <sheetPr>
    <tabColor rgb="FFFF0000"/>
  </sheetPr>
  <dimension ref="B1:AA23"/>
  <sheetViews>
    <sheetView showGridLines="0" zoomScaleNormal="100" workbookViewId="0">
      <selection activeCell="AA2" sqref="AA2:AA15"/>
    </sheetView>
  </sheetViews>
  <sheetFormatPr defaultColWidth="9.140625" defaultRowHeight="12.75" x14ac:dyDescent="0.2"/>
  <cols>
    <col min="1" max="1" width="2.28515625" style="1" customWidth="1"/>
    <col min="2" max="2" width="18.5703125" style="1" bestFit="1" customWidth="1"/>
    <col min="3" max="4" width="9.140625" style="1"/>
    <col min="5" max="5" width="6.85546875" style="1" customWidth="1"/>
    <col min="6" max="6" width="9.140625" style="1"/>
    <col min="7" max="7" width="8.7109375" style="1" customWidth="1"/>
    <col min="8" max="14" width="9.140625" style="1"/>
    <col min="15" max="15" width="9.140625" style="1" bestFit="1" customWidth="1"/>
    <col min="16" max="26" width="9.140625" style="1"/>
    <col min="27" max="27" width="18.42578125" style="1" bestFit="1" customWidth="1"/>
    <col min="28" max="16384" width="9.140625" style="1"/>
  </cols>
  <sheetData>
    <row r="1" spans="2:27" ht="7.5" customHeight="1" thickBot="1" x14ac:dyDescent="0.25"/>
    <row r="2" spans="2:27" ht="13.5" thickBot="1" x14ac:dyDescent="0.25">
      <c r="B2" s="187" t="s">
        <v>0</v>
      </c>
      <c r="C2" s="188"/>
      <c r="D2" s="188"/>
      <c r="E2" s="188"/>
      <c r="F2" s="188"/>
      <c r="G2" s="188"/>
      <c r="H2" s="188"/>
      <c r="I2" s="188"/>
      <c r="J2" s="188"/>
      <c r="K2" s="189"/>
      <c r="AA2" s="2" t="s">
        <v>144</v>
      </c>
    </row>
    <row r="3" spans="2:27" x14ac:dyDescent="0.2">
      <c r="B3" s="31"/>
      <c r="C3" s="30"/>
      <c r="D3" s="30"/>
      <c r="E3" s="30"/>
      <c r="F3" s="30"/>
      <c r="G3" s="30"/>
      <c r="H3" s="30"/>
      <c r="I3" s="30"/>
      <c r="J3" s="30"/>
      <c r="K3" s="30"/>
      <c r="AA3" s="2" t="s">
        <v>47</v>
      </c>
    </row>
    <row r="4" spans="2:27" x14ac:dyDescent="0.2">
      <c r="B4" s="1" t="s">
        <v>41</v>
      </c>
      <c r="AA4" s="2" t="s">
        <v>48</v>
      </c>
    </row>
    <row r="5" spans="2:27" x14ac:dyDescent="0.2">
      <c r="B5" s="1" t="s">
        <v>40</v>
      </c>
      <c r="AA5" s="2" t="s">
        <v>49</v>
      </c>
    </row>
    <row r="6" spans="2:27" ht="14.45" customHeight="1" thickBot="1" x14ac:dyDescent="0.25">
      <c r="AA6" s="3" t="s">
        <v>50</v>
      </c>
    </row>
    <row r="7" spans="2:27" ht="14.45" customHeight="1" thickBot="1" x14ac:dyDescent="0.25">
      <c r="B7" s="184" t="s">
        <v>1</v>
      </c>
      <c r="C7" s="185"/>
      <c r="D7" s="185"/>
      <c r="E7" s="185"/>
      <c r="F7" s="185"/>
      <c r="G7" s="185"/>
      <c r="H7" s="185"/>
      <c r="I7" s="185"/>
      <c r="J7" s="185"/>
      <c r="K7" s="186"/>
      <c r="AA7" s="2" t="s">
        <v>51</v>
      </c>
    </row>
    <row r="8" spans="2:27" ht="14.45" customHeight="1" x14ac:dyDescent="0.2">
      <c r="B8" s="4" t="s">
        <v>2</v>
      </c>
      <c r="C8" s="1" t="s">
        <v>143</v>
      </c>
      <c r="AA8" s="3" t="s">
        <v>52</v>
      </c>
    </row>
    <row r="9" spans="2:27" ht="14.45" customHeight="1" x14ac:dyDescent="0.2">
      <c r="B9" s="4" t="s">
        <v>3</v>
      </c>
      <c r="C9" s="1" t="s">
        <v>4</v>
      </c>
      <c r="AA9" s="2" t="s">
        <v>145</v>
      </c>
    </row>
    <row r="10" spans="2:27" ht="14.45" customHeight="1" x14ac:dyDescent="0.2">
      <c r="B10" s="4" t="s">
        <v>5</v>
      </c>
      <c r="C10" s="1" t="s">
        <v>6</v>
      </c>
      <c r="AA10" s="2" t="s">
        <v>53</v>
      </c>
    </row>
    <row r="11" spans="2:27" ht="14.45" customHeight="1" x14ac:dyDescent="0.2">
      <c r="B11" s="4" t="s">
        <v>8</v>
      </c>
      <c r="C11" s="1" t="s">
        <v>125</v>
      </c>
      <c r="AA11" s="2" t="s">
        <v>54</v>
      </c>
    </row>
    <row r="12" spans="2:27" ht="14.45" customHeight="1" x14ac:dyDescent="0.2">
      <c r="B12" s="4" t="s">
        <v>9</v>
      </c>
      <c r="C12" s="1" t="s">
        <v>126</v>
      </c>
      <c r="AA12" s="2" t="s">
        <v>55</v>
      </c>
    </row>
    <row r="13" spans="2:27" ht="13.5" thickBot="1" x14ac:dyDescent="0.25">
      <c r="AA13" s="3" t="s">
        <v>56</v>
      </c>
    </row>
    <row r="14" spans="2:27" ht="13.5" thickBot="1" x14ac:dyDescent="0.25">
      <c r="B14" s="184" t="s">
        <v>10</v>
      </c>
      <c r="C14" s="185"/>
      <c r="D14" s="185"/>
      <c r="E14" s="185"/>
      <c r="F14" s="185"/>
      <c r="G14" s="185"/>
      <c r="H14" s="185"/>
      <c r="I14" s="185"/>
      <c r="J14" s="185"/>
      <c r="K14" s="186"/>
      <c r="AA14" s="2" t="s">
        <v>57</v>
      </c>
    </row>
    <row r="15" spans="2:27" x14ac:dyDescent="0.2">
      <c r="B15" s="5" t="s">
        <v>11</v>
      </c>
      <c r="C15" s="1" t="s">
        <v>12</v>
      </c>
      <c r="AA15" s="3" t="s">
        <v>58</v>
      </c>
    </row>
    <row r="16" spans="2:27" x14ac:dyDescent="0.2">
      <c r="B16" s="5"/>
      <c r="C16" s="6" t="s">
        <v>13</v>
      </c>
    </row>
    <row r="17" spans="2:11" x14ac:dyDescent="0.2">
      <c r="B17" s="5"/>
      <c r="C17" s="6" t="s">
        <v>14</v>
      </c>
    </row>
    <row r="18" spans="2:11" ht="13.5" thickBot="1" x14ac:dyDescent="0.25"/>
    <row r="19" spans="2:11" ht="13.5" thickBot="1" x14ac:dyDescent="0.25">
      <c r="B19" s="184" t="s">
        <v>15</v>
      </c>
      <c r="C19" s="185"/>
      <c r="D19" s="185"/>
      <c r="E19" s="185"/>
      <c r="F19" s="185"/>
      <c r="G19" s="185"/>
      <c r="H19" s="185"/>
      <c r="I19" s="185"/>
      <c r="J19" s="185"/>
      <c r="K19" s="186"/>
    </row>
    <row r="20" spans="2:11" x14ac:dyDescent="0.2">
      <c r="B20" s="1" t="s">
        <v>37</v>
      </c>
    </row>
    <row r="21" spans="2:11" x14ac:dyDescent="0.2">
      <c r="B21" s="1" t="s">
        <v>39</v>
      </c>
    </row>
    <row r="22" spans="2:11" x14ac:dyDescent="0.2">
      <c r="B22" s="1" t="s">
        <v>16</v>
      </c>
    </row>
    <row r="23" spans="2:11" x14ac:dyDescent="0.2">
      <c r="B23" s="1" t="s">
        <v>44</v>
      </c>
    </row>
  </sheetData>
  <mergeCells count="4">
    <mergeCell ref="B7:K7"/>
    <mergeCell ref="B14:K14"/>
    <mergeCell ref="B19:K19"/>
    <mergeCell ref="B2:K2"/>
  </mergeCells>
  <phoneticPr fontId="18" type="noConversion"/>
  <pageMargins left="0.7" right="0.7" top="0.75" bottom="0.75" header="0.3" footer="0.3"/>
  <pageSetup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49D3C-266E-4924-9ACB-2ED5713B9773}">
  <sheetPr>
    <tabColor rgb="FF00B0F0"/>
    <pageSetUpPr fitToPage="1"/>
  </sheetPr>
  <dimension ref="B1:M121"/>
  <sheetViews>
    <sheetView showGridLines="0" tabSelected="1" topLeftCell="A105" zoomScale="110" zoomScaleNormal="110" workbookViewId="0">
      <selection activeCell="P15" sqref="P15"/>
    </sheetView>
  </sheetViews>
  <sheetFormatPr defaultRowHeight="15" x14ac:dyDescent="0.25"/>
  <cols>
    <col min="1" max="1" width="2.140625" customWidth="1"/>
    <col min="2" max="2" width="33.5703125" customWidth="1"/>
    <col min="3" max="3" width="15.28515625" customWidth="1"/>
    <col min="4" max="4" width="15.42578125" bestFit="1" customWidth="1"/>
    <col min="5" max="5" width="14.5703125" customWidth="1"/>
    <col min="6" max="6" width="15.42578125" bestFit="1" customWidth="1"/>
    <col min="7" max="7" width="16.7109375" customWidth="1"/>
    <col min="8" max="8" width="23.28515625" customWidth="1"/>
    <col min="9" max="9" width="9.140625" bestFit="1" customWidth="1"/>
    <col min="10" max="10" width="24.140625" customWidth="1"/>
  </cols>
  <sheetData>
    <row r="1" spans="2:13" ht="37.5" customHeight="1" thickBot="1" x14ac:dyDescent="0.3">
      <c r="B1" s="214" t="s">
        <v>38</v>
      </c>
      <c r="C1" s="215"/>
    </row>
    <row r="2" spans="2:13" ht="15.75" x14ac:dyDescent="0.25">
      <c r="B2" s="90" t="s">
        <v>121</v>
      </c>
      <c r="C2" s="91"/>
      <c r="D2" s="91"/>
      <c r="E2" s="91"/>
      <c r="F2" s="91"/>
      <c r="G2" s="91"/>
      <c r="H2" s="91"/>
      <c r="I2" s="91"/>
      <c r="J2" s="92"/>
    </row>
    <row r="3" spans="2:13" ht="15.75" x14ac:dyDescent="0.25">
      <c r="B3" s="93"/>
      <c r="C3" s="102"/>
      <c r="D3" s="216" t="s">
        <v>119</v>
      </c>
      <c r="E3" s="216"/>
      <c r="F3" s="216"/>
      <c r="G3" s="216"/>
      <c r="H3" s="102"/>
      <c r="I3" s="102"/>
      <c r="J3" s="94"/>
      <c r="M3" s="107"/>
    </row>
    <row r="4" spans="2:13" ht="15.75" x14ac:dyDescent="0.25">
      <c r="B4" s="93"/>
      <c r="C4" s="102"/>
      <c r="D4" s="216" t="s">
        <v>152</v>
      </c>
      <c r="E4" s="216"/>
      <c r="F4" s="216"/>
      <c r="G4" s="216"/>
      <c r="H4" s="102"/>
      <c r="I4" s="102"/>
      <c r="J4" s="94"/>
    </row>
    <row r="5" spans="2:13" ht="15.75" x14ac:dyDescent="0.25">
      <c r="B5" s="93"/>
      <c r="C5" s="102"/>
      <c r="D5" s="100" t="s">
        <v>108</v>
      </c>
      <c r="E5" s="101">
        <f>C24</f>
        <v>0</v>
      </c>
      <c r="F5" s="100" t="s">
        <v>147</v>
      </c>
      <c r="G5" s="101">
        <f>C22</f>
        <v>0</v>
      </c>
      <c r="H5" s="102"/>
      <c r="I5" s="102"/>
      <c r="J5" s="94"/>
    </row>
    <row r="6" spans="2:13" ht="16.5" thickBot="1" x14ac:dyDescent="0.3">
      <c r="B6" s="87"/>
      <c r="C6" s="88"/>
      <c r="D6" s="95" t="s">
        <v>109</v>
      </c>
      <c r="E6" s="95"/>
      <c r="F6" s="103"/>
      <c r="G6" s="95"/>
      <c r="H6" s="88"/>
      <c r="I6" s="88"/>
      <c r="J6" s="89"/>
    </row>
    <row r="7" spans="2:13" ht="16.5" thickBot="1" x14ac:dyDescent="0.3">
      <c r="B7" s="7"/>
      <c r="C7" s="7"/>
      <c r="D7" s="7"/>
      <c r="E7" s="7"/>
      <c r="F7" s="7"/>
      <c r="G7" s="7"/>
      <c r="H7" s="7"/>
      <c r="I7" s="7"/>
      <c r="J7" s="7"/>
    </row>
    <row r="8" spans="2:13" ht="15.75" thickBot="1" x14ac:dyDescent="0.3">
      <c r="B8" s="46" t="s">
        <v>107</v>
      </c>
      <c r="C8" s="47"/>
      <c r="D8" s="47"/>
      <c r="E8" s="48"/>
      <c r="F8" s="23" t="s">
        <v>1</v>
      </c>
      <c r="G8" s="24"/>
      <c r="H8" s="24"/>
      <c r="I8" s="225" t="s">
        <v>23</v>
      </c>
      <c r="J8" s="226"/>
    </row>
    <row r="9" spans="2:13" ht="16.5" thickBot="1" x14ac:dyDescent="0.3">
      <c r="D9" s="7"/>
      <c r="E9" s="33"/>
      <c r="F9" s="23"/>
      <c r="G9" s="24"/>
      <c r="H9" s="24"/>
      <c r="I9" s="96"/>
      <c r="J9" s="97"/>
    </row>
    <row r="10" spans="2:13" ht="15.75" x14ac:dyDescent="0.25">
      <c r="B10" s="233" t="s">
        <v>20</v>
      </c>
      <c r="C10" s="231" t="s">
        <v>21</v>
      </c>
      <c r="D10" s="231" t="s">
        <v>106</v>
      </c>
      <c r="E10" s="190" t="s">
        <v>22</v>
      </c>
      <c r="F10" s="111" t="s">
        <v>42</v>
      </c>
      <c r="G10" s="35"/>
      <c r="H10" s="26" t="s">
        <v>148</v>
      </c>
      <c r="I10" s="227"/>
      <c r="J10" s="228"/>
    </row>
    <row r="11" spans="2:13" ht="16.5" thickBot="1" x14ac:dyDescent="0.3">
      <c r="B11" s="234"/>
      <c r="C11" s="232"/>
      <c r="D11" s="232"/>
      <c r="E11" s="191"/>
      <c r="F11" s="112" t="s">
        <v>59</v>
      </c>
      <c r="H11" s="27"/>
      <c r="I11" s="192"/>
      <c r="J11" s="193"/>
    </row>
    <row r="12" spans="2:13" ht="15.75" x14ac:dyDescent="0.25">
      <c r="B12" s="11"/>
      <c r="C12" s="12"/>
      <c r="D12" s="12"/>
      <c r="E12" s="161"/>
      <c r="F12" s="113" t="s">
        <v>43</v>
      </c>
      <c r="H12" s="25" t="s">
        <v>148</v>
      </c>
      <c r="I12" s="192"/>
      <c r="J12" s="193"/>
    </row>
    <row r="13" spans="2:13" ht="15.75" x14ac:dyDescent="0.25">
      <c r="B13" s="13"/>
      <c r="C13" s="14"/>
      <c r="D13" s="12"/>
      <c r="E13" s="162"/>
      <c r="F13" s="113" t="s">
        <v>115</v>
      </c>
      <c r="H13" s="25" t="s">
        <v>148</v>
      </c>
      <c r="I13" s="192"/>
      <c r="J13" s="193"/>
    </row>
    <row r="14" spans="2:13" ht="15.75" x14ac:dyDescent="0.25">
      <c r="B14" s="13"/>
      <c r="C14" s="14"/>
      <c r="D14" s="12"/>
      <c r="E14" s="162"/>
      <c r="F14" s="113" t="s">
        <v>116</v>
      </c>
      <c r="H14" s="75"/>
      <c r="I14" s="192"/>
      <c r="J14" s="193"/>
    </row>
    <row r="15" spans="2:13" ht="15.75" thickBot="1" x14ac:dyDescent="0.3">
      <c r="B15" s="13"/>
      <c r="C15" s="14"/>
      <c r="D15" s="12"/>
      <c r="E15" s="162"/>
      <c r="F15" s="44"/>
      <c r="G15" s="9"/>
      <c r="H15" s="9"/>
      <c r="I15" s="9"/>
      <c r="J15" s="45"/>
    </row>
    <row r="16" spans="2:13" ht="15.75" thickBot="1" x14ac:dyDescent="0.3">
      <c r="B16" s="13"/>
      <c r="C16" s="14"/>
      <c r="D16" s="12"/>
      <c r="E16" s="162"/>
      <c r="F16" s="46"/>
      <c r="G16" s="47"/>
      <c r="H16" s="106" t="s">
        <v>127</v>
      </c>
      <c r="I16" s="47"/>
      <c r="J16" s="48" t="s">
        <v>128</v>
      </c>
    </row>
    <row r="17" spans="2:10" ht="15.75" x14ac:dyDescent="0.25">
      <c r="B17" s="13"/>
      <c r="C17" s="14"/>
      <c r="D17" s="12"/>
      <c r="E17" s="163"/>
      <c r="F17" s="113" t="s">
        <v>60</v>
      </c>
      <c r="G17" s="36"/>
      <c r="H17" s="38"/>
      <c r="I17" s="7"/>
      <c r="J17" s="38"/>
    </row>
    <row r="18" spans="2:10" ht="15.75" x14ac:dyDescent="0.25">
      <c r="B18" s="13"/>
      <c r="C18" s="14"/>
      <c r="D18" s="12"/>
      <c r="E18" s="163"/>
      <c r="F18" s="113" t="s">
        <v>45</v>
      </c>
      <c r="G18" s="36"/>
      <c r="H18" s="167"/>
      <c r="I18" s="168"/>
      <c r="J18" s="167"/>
    </row>
    <row r="19" spans="2:10" ht="15.75" x14ac:dyDescent="0.25">
      <c r="B19" s="13"/>
      <c r="C19" s="14"/>
      <c r="D19" s="12"/>
      <c r="E19" s="163"/>
      <c r="F19" s="113" t="s">
        <v>17</v>
      </c>
      <c r="G19" s="7"/>
      <c r="H19" s="8"/>
      <c r="I19" s="7"/>
      <c r="J19" s="8"/>
    </row>
    <row r="20" spans="2:10" ht="16.5" thickBot="1" x14ac:dyDescent="0.3">
      <c r="B20" s="13"/>
      <c r="C20" s="14"/>
      <c r="D20" s="12"/>
      <c r="E20" s="163"/>
      <c r="F20" s="113" t="s">
        <v>18</v>
      </c>
      <c r="G20" s="36"/>
      <c r="H20" s="49"/>
      <c r="I20" s="7"/>
      <c r="J20" s="49"/>
    </row>
    <row r="21" spans="2:10" ht="16.5" thickBot="1" x14ac:dyDescent="0.3">
      <c r="B21" s="28"/>
      <c r="C21" s="29"/>
      <c r="D21" s="29"/>
      <c r="E21" s="164"/>
      <c r="F21" s="114" t="s">
        <v>46</v>
      </c>
      <c r="G21" s="9"/>
      <c r="H21" s="169" t="str">
        <f>IFERROR(MROUND(-(PMT((H19/2+1)^(1/6)-1,(H20*12),H18)),1),"")</f>
        <v/>
      </c>
      <c r="I21" s="10"/>
      <c r="J21" s="169" t="str">
        <f>IFERROR(MROUND(-(PMT((J19/2+1)^(1/6)-1,(J20*12),J18)),1),"")</f>
        <v/>
      </c>
    </row>
    <row r="22" spans="2:10" ht="15.75" thickBot="1" x14ac:dyDescent="0.3">
      <c r="B22" s="171" t="s">
        <v>150</v>
      </c>
      <c r="C22" s="172">
        <f>SUMIF(B12:B21,"Market*",C12:C21)</f>
        <v>0</v>
      </c>
      <c r="D22" s="172"/>
      <c r="E22" s="173" cm="1">
        <f t="array" ref="E22">SUMPRODUCT(IF(LEFT(B12:B21,1)="a",1,0),C12:C21,E12:E21)</f>
        <v>0</v>
      </c>
      <c r="F22" s="9"/>
      <c r="G22" s="9"/>
      <c r="H22" s="9"/>
      <c r="I22" s="9"/>
      <c r="J22" s="45"/>
    </row>
    <row r="23" spans="2:10" ht="15.75" thickBot="1" x14ac:dyDescent="0.3">
      <c r="B23" s="174" t="s">
        <v>135</v>
      </c>
      <c r="C23" s="175">
        <f>SUMIF(B12:B21,"Affordable*",C12:C21)</f>
        <v>0</v>
      </c>
      <c r="D23" s="175"/>
      <c r="E23" s="176" cm="1">
        <f t="array" ref="E23">SUMPRODUCT(IF(LEFT(B12:B21,1)="m",1,0),C12:C21,E12:E21)</f>
        <v>0</v>
      </c>
    </row>
    <row r="24" spans="2:10" ht="15.75" thickBot="1" x14ac:dyDescent="0.3">
      <c r="B24" s="177" t="s">
        <v>136</v>
      </c>
      <c r="C24" s="178">
        <f>SUM(C22:C23)</f>
        <v>0</v>
      </c>
      <c r="D24" s="178"/>
      <c r="E24" s="179">
        <f>SUM(E22:E23)</f>
        <v>0</v>
      </c>
    </row>
    <row r="25" spans="2:10" ht="15" customHeight="1" thickBot="1" x14ac:dyDescent="0.3">
      <c r="B25" s="180" t="s">
        <v>142</v>
      </c>
      <c r="C25" s="210"/>
      <c r="D25" s="210"/>
      <c r="E25" s="211"/>
      <c r="F25" t="s">
        <v>146</v>
      </c>
    </row>
    <row r="26" spans="2:10" x14ac:dyDescent="0.25">
      <c r="B26" s="69" t="s">
        <v>113</v>
      </c>
      <c r="C26" s="165">
        <f>C121</f>
        <v>0</v>
      </c>
      <c r="E26" s="67"/>
    </row>
    <row r="27" spans="2:10" ht="15.75" thickBot="1" x14ac:dyDescent="0.3">
      <c r="B27" s="68" t="s">
        <v>114</v>
      </c>
      <c r="C27" s="166">
        <f>IFERROR(C26/C22,)</f>
        <v>0</v>
      </c>
      <c r="E27" s="67"/>
    </row>
    <row r="28" spans="2:10" ht="15.75" thickBot="1" x14ac:dyDescent="0.3"/>
    <row r="29" spans="2:10" ht="15.75" thickBot="1" x14ac:dyDescent="0.3">
      <c r="B29" s="46" t="s">
        <v>92</v>
      </c>
      <c r="C29" s="47"/>
      <c r="D29" s="48"/>
      <c r="E29" s="46"/>
      <c r="F29" s="47"/>
      <c r="G29" s="48"/>
      <c r="H29" s="46"/>
      <c r="I29" s="47"/>
      <c r="J29" s="48"/>
    </row>
    <row r="30" spans="2:10" x14ac:dyDescent="0.25">
      <c r="B30" s="34"/>
      <c r="C30" s="51"/>
      <c r="D30" s="35"/>
      <c r="E30" s="53" t="s">
        <v>23</v>
      </c>
      <c r="F30" s="54"/>
      <c r="G30" s="53"/>
      <c r="H30" s="53"/>
      <c r="I30" s="54"/>
      <c r="J30" s="55"/>
    </row>
    <row r="31" spans="2:10" x14ac:dyDescent="0.25">
      <c r="B31" s="37" t="s">
        <v>61</v>
      </c>
      <c r="C31" s="143"/>
      <c r="D31" s="147">
        <v>0</v>
      </c>
      <c r="E31" s="1"/>
      <c r="F31" s="78"/>
      <c r="G31" s="1"/>
      <c r="H31" s="1"/>
      <c r="J31" s="33"/>
    </row>
    <row r="32" spans="2:10" x14ac:dyDescent="0.25">
      <c r="B32" s="37" t="s">
        <v>62</v>
      </c>
      <c r="C32" s="143"/>
      <c r="D32" s="147">
        <v>0</v>
      </c>
      <c r="E32" s="78"/>
      <c r="F32" s="78"/>
      <c r="G32" s="1"/>
      <c r="H32" s="79"/>
      <c r="J32" s="33"/>
    </row>
    <row r="33" spans="2:10" x14ac:dyDescent="0.25">
      <c r="B33" s="37" t="s">
        <v>63</v>
      </c>
      <c r="C33" s="143"/>
      <c r="D33" s="147">
        <v>0</v>
      </c>
      <c r="E33" s="78"/>
      <c r="F33" s="78"/>
      <c r="G33" s="1"/>
      <c r="H33" s="1"/>
      <c r="J33" s="33"/>
    </row>
    <row r="34" spans="2:10" x14ac:dyDescent="0.25">
      <c r="B34" s="37" t="s">
        <v>64</v>
      </c>
      <c r="C34" s="143"/>
      <c r="D34" s="147">
        <v>0</v>
      </c>
      <c r="E34" s="78"/>
      <c r="F34" s="78"/>
      <c r="G34" s="1"/>
      <c r="H34" s="1"/>
      <c r="J34" s="33"/>
    </row>
    <row r="35" spans="2:10" x14ac:dyDescent="0.25">
      <c r="B35" s="37" t="s">
        <v>65</v>
      </c>
      <c r="C35" s="143"/>
      <c r="D35" s="147">
        <v>0</v>
      </c>
      <c r="E35" s="78"/>
      <c r="F35" s="78"/>
      <c r="G35" s="1"/>
      <c r="H35" s="1"/>
      <c r="J35" s="33"/>
    </row>
    <row r="36" spans="2:10" x14ac:dyDescent="0.25">
      <c r="B36" s="37" t="s">
        <v>66</v>
      </c>
      <c r="C36" s="143"/>
      <c r="D36" s="147">
        <v>0</v>
      </c>
      <c r="E36" s="78"/>
      <c r="F36" s="78"/>
      <c r="G36" s="1"/>
      <c r="H36" s="1"/>
      <c r="J36" s="33"/>
    </row>
    <row r="37" spans="2:10" x14ac:dyDescent="0.25">
      <c r="B37" s="37" t="s">
        <v>67</v>
      </c>
      <c r="C37" s="143"/>
      <c r="D37" s="147">
        <v>0</v>
      </c>
      <c r="E37" s="78"/>
      <c r="F37" s="78"/>
      <c r="G37" s="1"/>
      <c r="H37" s="1"/>
      <c r="J37" s="33"/>
    </row>
    <row r="38" spans="2:10" x14ac:dyDescent="0.25">
      <c r="B38" s="40" t="s">
        <v>68</v>
      </c>
      <c r="C38" s="156"/>
      <c r="D38" s="157">
        <f>SUM(D31:D37)</f>
        <v>0</v>
      </c>
      <c r="E38" s="81"/>
      <c r="F38" s="82"/>
      <c r="G38" s="1"/>
      <c r="H38" s="1"/>
      <c r="J38" s="33"/>
    </row>
    <row r="39" spans="2:10" x14ac:dyDescent="0.25">
      <c r="B39" s="32"/>
      <c r="C39" s="148"/>
      <c r="D39" s="148"/>
      <c r="E39" s="78"/>
      <c r="F39" s="78"/>
      <c r="G39" s="1"/>
      <c r="H39" s="1"/>
      <c r="J39" s="33"/>
    </row>
    <row r="40" spans="2:10" x14ac:dyDescent="0.25">
      <c r="B40" s="39" t="s">
        <v>69</v>
      </c>
      <c r="C40" s="143"/>
      <c r="D40" s="147">
        <v>0</v>
      </c>
      <c r="E40" s="78"/>
      <c r="F40" s="78"/>
      <c r="G40" s="1"/>
      <c r="H40" s="1"/>
      <c r="J40" s="33"/>
    </row>
    <row r="41" spans="2:10" x14ac:dyDescent="0.25">
      <c r="B41" s="39" t="s">
        <v>70</v>
      </c>
      <c r="C41" s="143"/>
      <c r="D41" s="147">
        <v>0</v>
      </c>
      <c r="E41" s="78"/>
      <c r="F41" s="78"/>
      <c r="G41" s="1"/>
      <c r="H41" s="1"/>
      <c r="J41" s="33"/>
    </row>
    <row r="42" spans="2:10" x14ac:dyDescent="0.25">
      <c r="B42" s="39" t="s">
        <v>71</v>
      </c>
      <c r="C42" s="143"/>
      <c r="D42" s="147">
        <v>0</v>
      </c>
      <c r="E42" s="78"/>
      <c r="F42" s="78"/>
      <c r="G42" s="1"/>
      <c r="H42" s="1"/>
      <c r="J42" s="33"/>
    </row>
    <row r="43" spans="2:10" x14ac:dyDescent="0.25">
      <c r="B43" s="39" t="s">
        <v>72</v>
      </c>
      <c r="C43" s="143"/>
      <c r="D43" s="147">
        <v>0</v>
      </c>
      <c r="E43" s="78"/>
      <c r="F43" s="78"/>
      <c r="G43" s="1"/>
      <c r="H43" s="1"/>
      <c r="J43" s="33"/>
    </row>
    <row r="44" spans="2:10" x14ac:dyDescent="0.25">
      <c r="B44" s="39" t="s">
        <v>73</v>
      </c>
      <c r="C44" s="143"/>
      <c r="D44" s="147">
        <v>0</v>
      </c>
      <c r="E44" s="78"/>
      <c r="F44" s="83"/>
      <c r="G44" s="84"/>
      <c r="H44" s="1"/>
      <c r="J44" s="33"/>
    </row>
    <row r="45" spans="2:10" x14ac:dyDescent="0.25">
      <c r="B45" s="39" t="s">
        <v>74</v>
      </c>
      <c r="C45" s="143"/>
      <c r="D45" s="147">
        <v>0</v>
      </c>
      <c r="E45" s="78"/>
      <c r="F45" s="78"/>
      <c r="G45" s="1"/>
      <c r="H45" s="1"/>
      <c r="J45" s="33"/>
    </row>
    <row r="46" spans="2:10" x14ac:dyDescent="0.25">
      <c r="B46" s="39" t="s">
        <v>75</v>
      </c>
      <c r="C46" s="143"/>
      <c r="D46" s="147">
        <v>0</v>
      </c>
      <c r="E46" s="78"/>
      <c r="F46" s="78"/>
      <c r="G46" s="1"/>
      <c r="H46" s="1"/>
      <c r="J46" s="33"/>
    </row>
    <row r="47" spans="2:10" x14ac:dyDescent="0.25">
      <c r="B47" s="39" t="s">
        <v>76</v>
      </c>
      <c r="C47" s="143"/>
      <c r="D47" s="147">
        <v>0</v>
      </c>
      <c r="E47" s="78"/>
      <c r="F47" s="78"/>
      <c r="G47" s="1"/>
      <c r="H47" s="1"/>
      <c r="J47" s="33"/>
    </row>
    <row r="48" spans="2:10" x14ac:dyDescent="0.25">
      <c r="B48" s="39" t="s">
        <v>77</v>
      </c>
      <c r="C48" s="143"/>
      <c r="D48" s="147">
        <v>0</v>
      </c>
      <c r="E48" s="78"/>
      <c r="F48" s="78"/>
      <c r="G48" s="1"/>
      <c r="H48" s="1"/>
      <c r="J48" s="33"/>
    </row>
    <row r="49" spans="2:10" x14ac:dyDescent="0.25">
      <c r="B49" s="39" t="s">
        <v>78</v>
      </c>
      <c r="C49" s="143"/>
      <c r="D49" s="147"/>
      <c r="E49" s="78"/>
      <c r="F49" s="78"/>
      <c r="G49" s="1"/>
      <c r="H49" s="1"/>
      <c r="J49" s="33"/>
    </row>
    <row r="50" spans="2:10" x14ac:dyDescent="0.25">
      <c r="B50" s="39" t="s">
        <v>79</v>
      </c>
      <c r="C50" s="143"/>
      <c r="D50" s="147">
        <v>0</v>
      </c>
      <c r="E50" s="78"/>
      <c r="F50" s="78"/>
      <c r="G50" s="1"/>
      <c r="H50" s="1"/>
      <c r="J50" s="33"/>
    </row>
    <row r="51" spans="2:10" x14ac:dyDescent="0.25">
      <c r="B51" s="39" t="s">
        <v>80</v>
      </c>
      <c r="C51" s="143"/>
      <c r="D51" s="147">
        <v>0</v>
      </c>
      <c r="E51" s="78"/>
      <c r="F51" s="78"/>
      <c r="G51" s="1"/>
      <c r="H51" s="1"/>
      <c r="J51" s="33"/>
    </row>
    <row r="52" spans="2:10" x14ac:dyDescent="0.25">
      <c r="B52" s="39" t="s">
        <v>81</v>
      </c>
      <c r="C52" s="143"/>
      <c r="D52" s="147">
        <v>0</v>
      </c>
      <c r="E52" s="78"/>
      <c r="F52" s="78"/>
      <c r="G52" s="1"/>
      <c r="H52" s="1"/>
      <c r="J52" s="33"/>
    </row>
    <row r="53" spans="2:10" x14ac:dyDescent="0.25">
      <c r="B53" s="39" t="s">
        <v>32</v>
      </c>
      <c r="C53" s="143"/>
      <c r="D53" s="147">
        <v>0</v>
      </c>
      <c r="E53" s="78"/>
      <c r="F53" s="78"/>
      <c r="G53" s="1"/>
      <c r="H53" s="1"/>
      <c r="J53" s="33"/>
    </row>
    <row r="54" spans="2:10" x14ac:dyDescent="0.25">
      <c r="B54" s="39" t="s">
        <v>82</v>
      </c>
      <c r="C54" s="143"/>
      <c r="D54" s="147">
        <v>0</v>
      </c>
      <c r="E54" s="85"/>
      <c r="F54" s="78"/>
      <c r="G54" s="1"/>
      <c r="H54" s="84"/>
      <c r="J54" s="33"/>
    </row>
    <row r="55" spans="2:10" x14ac:dyDescent="0.25">
      <c r="B55" s="39" t="s">
        <v>83</v>
      </c>
      <c r="C55" s="143"/>
      <c r="D55" s="147">
        <v>0</v>
      </c>
      <c r="E55" s="78"/>
      <c r="F55" s="78"/>
      <c r="G55" s="1"/>
      <c r="H55" s="1"/>
      <c r="J55" s="33"/>
    </row>
    <row r="56" spans="2:10" x14ac:dyDescent="0.25">
      <c r="B56" s="39" t="s">
        <v>84</v>
      </c>
      <c r="C56" s="147">
        <v>0</v>
      </c>
      <c r="D56" s="158"/>
      <c r="E56" s="78"/>
      <c r="F56" s="78"/>
      <c r="G56" s="1"/>
      <c r="H56" s="1"/>
      <c r="J56" s="33"/>
    </row>
    <row r="57" spans="2:10" x14ac:dyDescent="0.25">
      <c r="B57" s="39" t="s">
        <v>85</v>
      </c>
      <c r="C57" s="159">
        <v>0</v>
      </c>
      <c r="D57" s="158"/>
      <c r="E57" s="78"/>
      <c r="F57" s="78"/>
      <c r="G57" s="1"/>
      <c r="H57" s="1"/>
      <c r="J57" s="33"/>
    </row>
    <row r="58" spans="2:10" x14ac:dyDescent="0.25">
      <c r="B58" s="39" t="s">
        <v>86</v>
      </c>
      <c r="C58" s="143"/>
      <c r="D58" s="149">
        <f>SUM(C56:C57)</f>
        <v>0</v>
      </c>
      <c r="E58" s="78"/>
      <c r="F58" s="78"/>
      <c r="G58" s="1"/>
      <c r="H58" s="1"/>
      <c r="J58" s="33"/>
    </row>
    <row r="59" spans="2:10" x14ac:dyDescent="0.25">
      <c r="B59" s="40" t="s">
        <v>87</v>
      </c>
      <c r="C59" s="156"/>
      <c r="D59" s="157">
        <f>SUM(D40:D58)</f>
        <v>0</v>
      </c>
      <c r="E59" s="80"/>
      <c r="F59" s="82"/>
      <c r="G59" s="1"/>
      <c r="H59" s="1"/>
      <c r="J59" s="33"/>
    </row>
    <row r="60" spans="2:10" x14ac:dyDescent="0.25">
      <c r="B60" s="41"/>
      <c r="C60" s="156"/>
      <c r="D60" s="156"/>
      <c r="E60" s="80"/>
      <c r="F60" s="81"/>
      <c r="G60" s="1"/>
      <c r="H60" s="1"/>
      <c r="J60" s="33"/>
    </row>
    <row r="61" spans="2:10" ht="15.75" thickBot="1" x14ac:dyDescent="0.3">
      <c r="B61" s="40" t="s">
        <v>88</v>
      </c>
      <c r="C61" s="156"/>
      <c r="D61" s="160">
        <f>D38+D59</f>
        <v>0</v>
      </c>
      <c r="E61" s="80"/>
      <c r="F61" s="82"/>
      <c r="G61" s="1"/>
      <c r="H61" s="1"/>
      <c r="J61" s="33"/>
    </row>
    <row r="62" spans="2:10" ht="15.75" thickTop="1" x14ac:dyDescent="0.25">
      <c r="B62" s="39"/>
      <c r="C62" s="77"/>
      <c r="D62" s="77"/>
      <c r="E62" s="77"/>
      <c r="F62" s="78"/>
      <c r="G62" s="1"/>
      <c r="H62" s="1"/>
      <c r="J62" s="33"/>
    </row>
    <row r="63" spans="2:10" ht="15.75" thickBot="1" x14ac:dyDescent="0.3">
      <c r="B63" s="32"/>
      <c r="C63" s="78"/>
      <c r="D63" s="78"/>
      <c r="E63" s="78"/>
      <c r="F63" s="78"/>
      <c r="G63" s="1"/>
      <c r="H63" s="1"/>
      <c r="J63" s="33"/>
    </row>
    <row r="64" spans="2:10" ht="15.75" thickBot="1" x14ac:dyDescent="0.3">
      <c r="B64" s="50" t="s">
        <v>89</v>
      </c>
      <c r="C64" s="141">
        <f>IFERROR(D61/E5, 0)</f>
        <v>0</v>
      </c>
      <c r="D64" s="142"/>
      <c r="E64" s="70" t="s">
        <v>95</v>
      </c>
      <c r="F64" s="57"/>
      <c r="H64" s="1"/>
      <c r="J64" s="33"/>
    </row>
    <row r="65" spans="2:10" x14ac:dyDescent="0.25">
      <c r="B65" s="39" t="s">
        <v>93</v>
      </c>
      <c r="C65" s="143"/>
      <c r="D65" s="144"/>
      <c r="E65" s="71"/>
      <c r="F65" s="58" t="str">
        <f>IFERROR(D65/D61,"%")</f>
        <v>%</v>
      </c>
      <c r="H65" s="1"/>
      <c r="J65" s="33"/>
    </row>
    <row r="66" spans="2:10" x14ac:dyDescent="0.25">
      <c r="B66" s="52" t="s">
        <v>94</v>
      </c>
      <c r="C66" s="145">
        <f>IFERROR(D65/G5,)</f>
        <v>0</v>
      </c>
      <c r="D66" s="146"/>
      <c r="E66" s="72"/>
      <c r="F66" s="59"/>
      <c r="H66" s="1"/>
      <c r="J66" s="33"/>
    </row>
    <row r="67" spans="2:10" x14ac:dyDescent="0.25">
      <c r="B67" s="39" t="s">
        <v>90</v>
      </c>
      <c r="C67" s="143"/>
      <c r="D67" s="143"/>
      <c r="E67" s="73"/>
      <c r="F67" s="60"/>
      <c r="H67" s="1"/>
      <c r="J67" s="33"/>
    </row>
    <row r="68" spans="2:10" x14ac:dyDescent="0.25">
      <c r="B68" s="56" t="s">
        <v>110</v>
      </c>
      <c r="C68" s="147">
        <v>0</v>
      </c>
      <c r="D68" s="148"/>
      <c r="E68" s="73"/>
      <c r="F68" s="60"/>
      <c r="H68" s="1"/>
      <c r="I68" s="6"/>
      <c r="J68" s="33"/>
    </row>
    <row r="69" spans="2:10" x14ac:dyDescent="0.25">
      <c r="B69" s="56" t="s">
        <v>111</v>
      </c>
      <c r="C69" s="147">
        <v>0</v>
      </c>
      <c r="D69" s="148"/>
      <c r="E69" s="73"/>
      <c r="F69" s="60"/>
      <c r="H69" s="1"/>
      <c r="I69" s="6"/>
      <c r="J69" s="33"/>
    </row>
    <row r="70" spans="2:10" x14ac:dyDescent="0.25">
      <c r="B70" s="56" t="s">
        <v>7</v>
      </c>
      <c r="C70" s="147"/>
      <c r="D70" s="148"/>
      <c r="E70" s="73"/>
      <c r="F70" s="60"/>
      <c r="H70" s="1"/>
      <c r="I70" s="6"/>
      <c r="J70" s="33"/>
    </row>
    <row r="71" spans="2:10" x14ac:dyDescent="0.25">
      <c r="B71" s="110" t="s">
        <v>112</v>
      </c>
      <c r="C71" s="143"/>
      <c r="D71" s="149">
        <f>SUM(C68:C70)</f>
        <v>0</v>
      </c>
      <c r="E71" s="73"/>
      <c r="F71" s="61" t="str">
        <f>IFERROR(D71/D61,"%")</f>
        <v>%</v>
      </c>
      <c r="H71" s="1"/>
      <c r="I71" s="6"/>
      <c r="J71" s="33"/>
    </row>
    <row r="72" spans="2:10" x14ac:dyDescent="0.25">
      <c r="B72" s="43" t="s">
        <v>132</v>
      </c>
      <c r="C72" s="150">
        <f>H18</f>
        <v>0</v>
      </c>
      <c r="D72" s="148"/>
      <c r="E72" s="73"/>
      <c r="F72" s="60"/>
      <c r="H72" s="1"/>
      <c r="J72" s="33"/>
    </row>
    <row r="73" spans="2:10" x14ac:dyDescent="0.25">
      <c r="B73" s="43" t="s">
        <v>133</v>
      </c>
      <c r="C73" s="150">
        <f>J18</f>
        <v>0</v>
      </c>
      <c r="D73" s="148"/>
      <c r="E73" s="73"/>
      <c r="F73" s="60"/>
      <c r="H73" s="1"/>
      <c r="J73" s="33"/>
    </row>
    <row r="74" spans="2:10" x14ac:dyDescent="0.25">
      <c r="B74" s="110" t="s">
        <v>134</v>
      </c>
      <c r="C74" s="151"/>
      <c r="D74" s="152">
        <f>C73+C72</f>
        <v>0</v>
      </c>
      <c r="E74" s="73"/>
      <c r="F74" s="58" t="str">
        <f>IFERROR(D74/D61,"%")</f>
        <v>%</v>
      </c>
      <c r="H74" s="1"/>
      <c r="J74" s="33"/>
    </row>
    <row r="75" spans="2:10" x14ac:dyDescent="0.25">
      <c r="B75" s="42" t="s">
        <v>91</v>
      </c>
      <c r="C75" s="144">
        <v>0</v>
      </c>
      <c r="D75" s="151"/>
      <c r="E75" s="73"/>
      <c r="F75" s="62"/>
      <c r="H75" s="1"/>
      <c r="J75" s="33"/>
    </row>
    <row r="76" spans="2:10" x14ac:dyDescent="0.25">
      <c r="B76" s="42" t="s">
        <v>91</v>
      </c>
      <c r="C76" s="147">
        <v>0</v>
      </c>
      <c r="D76" s="143"/>
      <c r="E76" s="73"/>
      <c r="F76" s="60"/>
      <c r="H76" s="1"/>
      <c r="J76" s="33"/>
    </row>
    <row r="77" spans="2:10" x14ac:dyDescent="0.25">
      <c r="B77" s="42" t="s">
        <v>91</v>
      </c>
      <c r="C77" s="147">
        <v>0</v>
      </c>
      <c r="D77" s="143"/>
      <c r="E77" s="73"/>
      <c r="F77" s="60"/>
      <c r="H77" s="1"/>
      <c r="J77" s="33"/>
    </row>
    <row r="78" spans="2:10" x14ac:dyDescent="0.25">
      <c r="B78" s="39" t="s">
        <v>91</v>
      </c>
      <c r="C78" s="147">
        <v>0</v>
      </c>
      <c r="D78" s="143"/>
      <c r="E78" s="73"/>
      <c r="F78" s="60"/>
      <c r="H78" s="1"/>
      <c r="J78" s="33"/>
    </row>
    <row r="79" spans="2:10" x14ac:dyDescent="0.25">
      <c r="B79" s="39" t="s">
        <v>91</v>
      </c>
      <c r="C79" s="147">
        <v>0</v>
      </c>
      <c r="D79" s="143"/>
      <c r="E79" s="73"/>
      <c r="F79" s="60"/>
      <c r="H79" s="1"/>
      <c r="J79" s="33"/>
    </row>
    <row r="80" spans="2:10" x14ac:dyDescent="0.25">
      <c r="B80" s="170" t="s">
        <v>96</v>
      </c>
      <c r="C80" s="146"/>
      <c r="D80" s="153">
        <f>SUM(C75:C79)</f>
        <v>0</v>
      </c>
      <c r="E80" s="72"/>
      <c r="F80" s="63" t="str">
        <f>IFERROR(D80/ D61,"%")</f>
        <v>%</v>
      </c>
      <c r="H80" s="1"/>
      <c r="J80" s="33"/>
    </row>
    <row r="81" spans="2:11" ht="15.75" thickBot="1" x14ac:dyDescent="0.3">
      <c r="B81" s="64" t="s">
        <v>117</v>
      </c>
      <c r="C81" s="154"/>
      <c r="D81" s="155">
        <f>SUM(D65:D80)</f>
        <v>0</v>
      </c>
      <c r="E81" s="74"/>
      <c r="F81" s="66"/>
      <c r="H81" s="1"/>
      <c r="J81" s="33"/>
    </row>
    <row r="82" spans="2:11" ht="15.75" thickBot="1" x14ac:dyDescent="0.3">
      <c r="B82" s="39"/>
      <c r="C82" s="1"/>
      <c r="D82" s="1"/>
      <c r="E82" s="1"/>
      <c r="F82" s="1"/>
      <c r="H82" s="1"/>
      <c r="J82" s="33"/>
    </row>
    <row r="83" spans="2:11" ht="15.75" thickBot="1" x14ac:dyDescent="0.3">
      <c r="B83" s="229" t="s">
        <v>118</v>
      </c>
      <c r="C83" s="230"/>
      <c r="D83" s="86" t="str">
        <f>IF(D81=D61,"Yes","No")</f>
        <v>Yes</v>
      </c>
      <c r="E83" s="65"/>
      <c r="F83" s="65"/>
      <c r="G83" s="9"/>
      <c r="H83" s="9"/>
      <c r="I83" s="9"/>
      <c r="J83" s="45"/>
    </row>
    <row r="84" spans="2:11" ht="15.75" thickBot="1" x14ac:dyDescent="0.3"/>
    <row r="85" spans="2:11" ht="15.75" thickBot="1" x14ac:dyDescent="0.3">
      <c r="B85" s="219" t="s">
        <v>97</v>
      </c>
      <c r="C85" s="220"/>
      <c r="D85" s="220"/>
      <c r="E85" s="220"/>
      <c r="F85" s="220"/>
      <c r="G85" s="220"/>
      <c r="H85" s="220"/>
      <c r="I85" s="220"/>
      <c r="J85" s="221"/>
    </row>
    <row r="86" spans="2:11" ht="15.75" thickBot="1" x14ac:dyDescent="0.3">
      <c r="B86" s="222" t="s">
        <v>137</v>
      </c>
      <c r="C86" s="223"/>
      <c r="D86" s="223"/>
      <c r="E86" s="223"/>
      <c r="F86" s="223"/>
      <c r="G86" s="223"/>
      <c r="H86" s="223"/>
      <c r="I86" s="223"/>
      <c r="J86" s="224"/>
    </row>
    <row r="87" spans="2:11" x14ac:dyDescent="0.25">
      <c r="B87" s="15" t="s">
        <v>149</v>
      </c>
      <c r="C87" s="121">
        <f>E22*12</f>
        <v>0</v>
      </c>
      <c r="D87" s="120"/>
      <c r="E87" s="120"/>
      <c r="F87" s="120"/>
      <c r="G87" s="120"/>
      <c r="H87" s="212" t="s">
        <v>24</v>
      </c>
      <c r="I87" s="212"/>
      <c r="J87" s="213"/>
    </row>
    <row r="88" spans="2:11" x14ac:dyDescent="0.25">
      <c r="B88" s="15" t="s">
        <v>122</v>
      </c>
      <c r="C88" s="121">
        <f>E23*12</f>
        <v>0</v>
      </c>
      <c r="D88" s="120"/>
      <c r="E88" s="120"/>
      <c r="F88" s="120"/>
      <c r="G88" s="120"/>
      <c r="H88" s="212" t="s">
        <v>24</v>
      </c>
      <c r="I88" s="212"/>
      <c r="J88" s="213"/>
    </row>
    <row r="89" spans="2:11" x14ac:dyDescent="0.25">
      <c r="B89" s="15" t="s">
        <v>123</v>
      </c>
      <c r="C89" s="122"/>
      <c r="D89" s="120"/>
      <c r="E89" s="120"/>
      <c r="F89" s="120"/>
      <c r="G89" s="120"/>
      <c r="H89" s="104"/>
      <c r="I89" s="16"/>
      <c r="J89" s="105"/>
    </row>
    <row r="90" spans="2:11" x14ac:dyDescent="0.25">
      <c r="B90" s="15" t="s">
        <v>123</v>
      </c>
      <c r="C90" s="122"/>
      <c r="D90" s="120"/>
      <c r="E90" s="120"/>
      <c r="F90" s="120"/>
      <c r="G90" s="120"/>
      <c r="H90" s="104"/>
      <c r="I90" s="16"/>
      <c r="J90" s="105"/>
    </row>
    <row r="91" spans="2:11" ht="15.75" thickBot="1" x14ac:dyDescent="0.3">
      <c r="B91" s="76" t="s">
        <v>124</v>
      </c>
      <c r="C91" s="123">
        <f>-(C87+C88)*$H$11</f>
        <v>0</v>
      </c>
      <c r="D91" s="123"/>
      <c r="E91" s="123"/>
      <c r="F91" s="123"/>
      <c r="G91" s="123"/>
      <c r="H91" s="235" t="s">
        <v>36</v>
      </c>
      <c r="I91" s="236"/>
      <c r="J91" s="237"/>
    </row>
    <row r="92" spans="2:11" ht="16.5" thickBot="1" x14ac:dyDescent="0.3">
      <c r="B92" s="17" t="s">
        <v>138</v>
      </c>
      <c r="C92" s="124">
        <f>SUM(C87:C91)</f>
        <v>0</v>
      </c>
      <c r="D92" s="124"/>
      <c r="E92" s="124"/>
      <c r="F92" s="124"/>
      <c r="G92" s="124"/>
      <c r="H92" s="206"/>
      <c r="I92" s="206"/>
      <c r="J92" s="207"/>
    </row>
    <row r="93" spans="2:11" ht="15.75" thickBot="1" x14ac:dyDescent="0.3">
      <c r="B93" s="203" t="s">
        <v>139</v>
      </c>
      <c r="C93" s="204"/>
      <c r="D93" s="204"/>
      <c r="E93" s="204"/>
      <c r="F93" s="204"/>
      <c r="G93" s="204"/>
      <c r="H93" s="204"/>
      <c r="I93" s="204"/>
      <c r="J93" s="205"/>
    </row>
    <row r="94" spans="2:11" x14ac:dyDescent="0.25">
      <c r="B94" s="116" t="s">
        <v>120</v>
      </c>
      <c r="C94" s="125"/>
      <c r="D94" s="126"/>
      <c r="E94" s="126"/>
      <c r="F94" s="126"/>
      <c r="G94" s="126"/>
      <c r="H94" s="117"/>
      <c r="I94" s="117"/>
      <c r="J94" s="118"/>
      <c r="K94" s="181"/>
    </row>
    <row r="95" spans="2:11" ht="15.75" thickBot="1" x14ac:dyDescent="0.3">
      <c r="B95" s="119" t="s">
        <v>120</v>
      </c>
      <c r="C95" s="127"/>
      <c r="D95" s="123"/>
      <c r="E95" s="123"/>
      <c r="F95" s="123"/>
      <c r="G95" s="123"/>
      <c r="H95" s="98"/>
      <c r="I95" s="98"/>
      <c r="J95" s="99"/>
    </row>
    <row r="96" spans="2:11" ht="16.5" thickBot="1" x14ac:dyDescent="0.3">
      <c r="B96" s="115" t="s">
        <v>140</v>
      </c>
      <c r="C96" s="128">
        <f>SUM(C94:C95)</f>
        <v>0</v>
      </c>
      <c r="D96" s="128"/>
      <c r="E96" s="128"/>
      <c r="F96" s="128"/>
      <c r="G96" s="128"/>
      <c r="H96" s="208"/>
      <c r="I96" s="208"/>
      <c r="J96" s="209"/>
    </row>
    <row r="97" spans="2:10" ht="16.5" thickBot="1" x14ac:dyDescent="0.3">
      <c r="B97" s="19" t="s">
        <v>25</v>
      </c>
      <c r="C97" s="129">
        <f>C92+C96</f>
        <v>0</v>
      </c>
      <c r="D97" s="129"/>
      <c r="E97" s="129"/>
      <c r="F97" s="129"/>
      <c r="G97" s="129"/>
      <c r="H97" s="217"/>
      <c r="I97" s="217"/>
      <c r="J97" s="218"/>
    </row>
    <row r="98" spans="2:10" ht="15.75" thickBot="1" x14ac:dyDescent="0.3">
      <c r="B98" s="197" t="s">
        <v>98</v>
      </c>
      <c r="C98" s="198"/>
      <c r="D98" s="198"/>
      <c r="E98" s="198"/>
      <c r="F98" s="198"/>
      <c r="G98" s="198"/>
      <c r="H98" s="198"/>
      <c r="I98" s="198"/>
      <c r="J98" s="199"/>
    </row>
    <row r="99" spans="2:10" x14ac:dyDescent="0.25">
      <c r="B99" s="15" t="s">
        <v>26</v>
      </c>
      <c r="C99" s="130">
        <v>0</v>
      </c>
      <c r="D99" s="131"/>
      <c r="E99" s="131"/>
      <c r="F99" s="131"/>
      <c r="G99" s="131"/>
      <c r="H99" s="200"/>
      <c r="I99" s="201"/>
      <c r="J99" s="202"/>
    </row>
    <row r="100" spans="2:10" x14ac:dyDescent="0.25">
      <c r="B100" s="15" t="s">
        <v>27</v>
      </c>
      <c r="C100" s="132"/>
      <c r="D100" s="131"/>
      <c r="E100" s="131"/>
      <c r="F100" s="131"/>
      <c r="G100" s="131"/>
      <c r="H100" s="194"/>
      <c r="I100" s="195"/>
      <c r="J100" s="196"/>
    </row>
    <row r="101" spans="2:10" x14ac:dyDescent="0.25">
      <c r="B101" s="15" t="s">
        <v>28</v>
      </c>
      <c r="C101" s="133"/>
      <c r="D101" s="131"/>
      <c r="E101" s="131"/>
      <c r="F101" s="131"/>
      <c r="G101" s="131"/>
      <c r="H101" s="194"/>
      <c r="I101" s="195"/>
      <c r="J101" s="196"/>
    </row>
    <row r="102" spans="2:10" x14ac:dyDescent="0.25">
      <c r="B102" s="15" t="s">
        <v>29</v>
      </c>
      <c r="C102" s="132"/>
      <c r="D102" s="131"/>
      <c r="E102" s="131"/>
      <c r="F102" s="131"/>
      <c r="G102" s="131"/>
      <c r="H102" s="194"/>
      <c r="I102" s="195"/>
      <c r="J102" s="196"/>
    </row>
    <row r="103" spans="2:10" x14ac:dyDescent="0.25">
      <c r="B103" s="15" t="s">
        <v>30</v>
      </c>
      <c r="C103" s="133"/>
      <c r="D103" s="131"/>
      <c r="E103" s="131"/>
      <c r="F103" s="131"/>
      <c r="G103" s="131"/>
      <c r="H103" s="194"/>
      <c r="I103" s="195"/>
      <c r="J103" s="196"/>
    </row>
    <row r="104" spans="2:10" x14ac:dyDescent="0.25">
      <c r="B104" s="15" t="s">
        <v>99</v>
      </c>
      <c r="C104" s="132"/>
      <c r="D104" s="131"/>
      <c r="E104" s="131"/>
      <c r="F104" s="131"/>
      <c r="G104" s="131"/>
      <c r="H104" s="194"/>
      <c r="I104" s="195"/>
      <c r="J104" s="196"/>
    </row>
    <row r="105" spans="2:10" x14ac:dyDescent="0.25">
      <c r="B105" s="15" t="s">
        <v>100</v>
      </c>
      <c r="C105" s="133"/>
      <c r="D105" s="131"/>
      <c r="E105" s="131"/>
      <c r="F105" s="131"/>
      <c r="G105" s="131"/>
      <c r="H105" s="194"/>
      <c r="I105" s="195"/>
      <c r="J105" s="196"/>
    </row>
    <row r="106" spans="2:10" x14ac:dyDescent="0.25">
      <c r="B106" s="15" t="s">
        <v>101</v>
      </c>
      <c r="C106" s="134"/>
      <c r="D106" s="131"/>
      <c r="E106" s="131"/>
      <c r="F106" s="131"/>
      <c r="G106" s="131"/>
      <c r="H106" s="194"/>
      <c r="I106" s="195"/>
      <c r="J106" s="196"/>
    </row>
    <row r="107" spans="2:10" x14ac:dyDescent="0.25">
      <c r="B107" s="15" t="s">
        <v>31</v>
      </c>
      <c r="C107" s="134"/>
      <c r="D107" s="131"/>
      <c r="E107" s="131"/>
      <c r="F107" s="131"/>
      <c r="G107" s="131"/>
      <c r="H107" s="194"/>
      <c r="I107" s="195"/>
      <c r="J107" s="196"/>
    </row>
    <row r="108" spans="2:10" x14ac:dyDescent="0.25">
      <c r="B108" s="15" t="s">
        <v>102</v>
      </c>
      <c r="C108" s="133"/>
      <c r="D108" s="131"/>
      <c r="E108" s="131"/>
      <c r="F108" s="131"/>
      <c r="G108" s="131"/>
      <c r="H108" s="200"/>
      <c r="I108" s="201"/>
      <c r="J108" s="202"/>
    </row>
    <row r="109" spans="2:10" x14ac:dyDescent="0.25">
      <c r="B109" s="15" t="s">
        <v>32</v>
      </c>
      <c r="C109" s="133"/>
      <c r="D109" s="131"/>
      <c r="E109" s="131"/>
      <c r="F109" s="131"/>
      <c r="G109" s="131"/>
      <c r="H109" s="194"/>
      <c r="I109" s="195"/>
      <c r="J109" s="196"/>
    </row>
    <row r="110" spans="2:10" x14ac:dyDescent="0.25">
      <c r="B110" s="15" t="s">
        <v>33</v>
      </c>
      <c r="C110" s="132"/>
      <c r="D110" s="131"/>
      <c r="E110" s="131"/>
      <c r="F110" s="131"/>
      <c r="G110" s="131"/>
      <c r="H110" s="194"/>
      <c r="I110" s="195"/>
      <c r="J110" s="196"/>
    </row>
    <row r="111" spans="2:10" x14ac:dyDescent="0.25">
      <c r="B111" s="15" t="s">
        <v>103</v>
      </c>
      <c r="C111" s="133"/>
      <c r="D111" s="131"/>
      <c r="E111" s="131"/>
      <c r="F111" s="131"/>
      <c r="G111" s="131"/>
      <c r="H111" s="194"/>
      <c r="I111" s="195"/>
      <c r="J111" s="196"/>
    </row>
    <row r="112" spans="2:10" x14ac:dyDescent="0.25">
      <c r="B112" s="20" t="s">
        <v>7</v>
      </c>
      <c r="C112" s="133"/>
      <c r="D112" s="131"/>
      <c r="E112" s="131"/>
      <c r="F112" s="131"/>
      <c r="G112" s="131"/>
      <c r="H112" s="194"/>
      <c r="I112" s="195"/>
      <c r="J112" s="196"/>
    </row>
    <row r="113" spans="2:10" x14ac:dyDescent="0.25">
      <c r="B113" s="20" t="s">
        <v>7</v>
      </c>
      <c r="C113" s="135"/>
      <c r="D113" s="131"/>
      <c r="E113" s="131"/>
      <c r="F113" s="131"/>
      <c r="G113" s="131"/>
      <c r="H113" s="194"/>
      <c r="I113" s="195"/>
      <c r="J113" s="196"/>
    </row>
    <row r="114" spans="2:10" ht="15.75" thickBot="1" x14ac:dyDescent="0.3">
      <c r="B114" s="15" t="s">
        <v>19</v>
      </c>
      <c r="C114" s="136">
        <f>(C87+C88)*$H$14</f>
        <v>0</v>
      </c>
      <c r="D114" s="131"/>
      <c r="E114" s="131"/>
      <c r="F114" s="131"/>
      <c r="G114" s="131"/>
      <c r="H114" s="212" t="s">
        <v>141</v>
      </c>
      <c r="I114" s="212"/>
      <c r="J114" s="213"/>
    </row>
    <row r="115" spans="2:10" ht="16.5" thickBot="1" x14ac:dyDescent="0.3">
      <c r="B115" s="17" t="s">
        <v>104</v>
      </c>
      <c r="C115" s="124">
        <f>SUM(C99:C114)</f>
        <v>0</v>
      </c>
      <c r="D115" s="124">
        <f>SUM(D99:D114)</f>
        <v>0</v>
      </c>
      <c r="E115" s="124">
        <f>SUM(E99:E114)</f>
        <v>0</v>
      </c>
      <c r="F115" s="124">
        <f>SUM(F99:F114)</f>
        <v>0</v>
      </c>
      <c r="G115" s="124">
        <f>SUM(G99:G114)</f>
        <v>0</v>
      </c>
      <c r="H115" s="206"/>
      <c r="I115" s="206"/>
      <c r="J115" s="207"/>
    </row>
    <row r="116" spans="2:10" ht="16.5" thickBot="1" x14ac:dyDescent="0.3">
      <c r="B116" s="19" t="s">
        <v>105</v>
      </c>
      <c r="C116" s="129">
        <f>C97-C115</f>
        <v>0</v>
      </c>
      <c r="D116" s="129">
        <f>D97-D115</f>
        <v>0</v>
      </c>
      <c r="E116" s="129">
        <f>E97-E115</f>
        <v>0</v>
      </c>
      <c r="F116" s="129">
        <f>F97-F115</f>
        <v>0</v>
      </c>
      <c r="G116" s="129">
        <f>G97-G115</f>
        <v>0</v>
      </c>
      <c r="H116" s="217"/>
      <c r="I116" s="217"/>
      <c r="J116" s="218"/>
    </row>
    <row r="117" spans="2:10" ht="15.75" thickBot="1" x14ac:dyDescent="0.3">
      <c r="B117" s="240" t="s">
        <v>34</v>
      </c>
      <c r="C117" s="241"/>
      <c r="D117" s="241"/>
      <c r="E117" s="241"/>
      <c r="F117" s="241"/>
      <c r="G117" s="241"/>
      <c r="H117" s="241"/>
      <c r="I117" s="241"/>
      <c r="J117" s="242"/>
    </row>
    <row r="118" spans="2:10" ht="15.75" thickBot="1" x14ac:dyDescent="0.3">
      <c r="B118" s="18" t="s">
        <v>129</v>
      </c>
      <c r="C118" s="137" t="str">
        <f>IFERROR($H$21*12,"")</f>
        <v/>
      </c>
      <c r="D118" s="138" t="str">
        <f>$C$118</f>
        <v/>
      </c>
      <c r="E118" s="138" t="str">
        <f>$C$118</f>
        <v/>
      </c>
      <c r="F118" s="138" t="str">
        <f>$C$118</f>
        <v/>
      </c>
      <c r="G118" s="139" t="str">
        <f>$C$118</f>
        <v/>
      </c>
      <c r="H118" s="243" t="s">
        <v>35</v>
      </c>
      <c r="I118" s="243"/>
      <c r="J118" s="244"/>
    </row>
    <row r="119" spans="2:10" ht="15.75" thickBot="1" x14ac:dyDescent="0.3">
      <c r="B119" s="18" t="s">
        <v>130</v>
      </c>
      <c r="C119" s="182" t="str">
        <f>IFERROR($J$21*12,"")</f>
        <v/>
      </c>
      <c r="D119" s="138" t="str">
        <f t="shared" ref="D119:G119" si="0">IFERROR($J$21*12,"")</f>
        <v/>
      </c>
      <c r="E119" s="138" t="str">
        <f t="shared" si="0"/>
        <v/>
      </c>
      <c r="F119" s="138" t="str">
        <f t="shared" si="0"/>
        <v/>
      </c>
      <c r="G119" s="183" t="str">
        <f t="shared" si="0"/>
        <v/>
      </c>
      <c r="H119" s="108"/>
      <c r="I119" s="108"/>
      <c r="J119" s="109"/>
    </row>
    <row r="120" spans="2:10" ht="15.75" thickBot="1" x14ac:dyDescent="0.3">
      <c r="B120" s="17" t="s">
        <v>131</v>
      </c>
      <c r="C120" s="124">
        <f>SUM(C118:C119)</f>
        <v>0</v>
      </c>
      <c r="D120" s="124">
        <f t="shared" ref="D120:G120" si="1">SUM(D118:D119)</f>
        <v>0</v>
      </c>
      <c r="E120" s="124">
        <f t="shared" si="1"/>
        <v>0</v>
      </c>
      <c r="F120" s="124">
        <f t="shared" si="1"/>
        <v>0</v>
      </c>
      <c r="G120" s="124">
        <f t="shared" si="1"/>
        <v>0</v>
      </c>
      <c r="H120" s="21"/>
      <c r="I120" s="21"/>
      <c r="J120" s="21"/>
    </row>
    <row r="121" spans="2:10" ht="16.5" thickBot="1" x14ac:dyDescent="0.3">
      <c r="B121" s="22" t="s">
        <v>151</v>
      </c>
      <c r="C121" s="140">
        <f>C116-C120</f>
        <v>0</v>
      </c>
      <c r="D121" s="140">
        <f t="shared" ref="D121:G121" si="2">D116-D120</f>
        <v>0</v>
      </c>
      <c r="E121" s="140">
        <f t="shared" si="2"/>
        <v>0</v>
      </c>
      <c r="F121" s="140">
        <f t="shared" si="2"/>
        <v>0</v>
      </c>
      <c r="G121" s="140">
        <f t="shared" si="2"/>
        <v>0</v>
      </c>
      <c r="H121" s="238"/>
      <c r="I121" s="238"/>
      <c r="J121" s="239"/>
    </row>
  </sheetData>
  <mergeCells count="46">
    <mergeCell ref="H114:J114"/>
    <mergeCell ref="H103:J103"/>
    <mergeCell ref="H104:J104"/>
    <mergeCell ref="H105:J105"/>
    <mergeCell ref="H107:J107"/>
    <mergeCell ref="H108:J108"/>
    <mergeCell ref="H109:J109"/>
    <mergeCell ref="H111:J111"/>
    <mergeCell ref="H113:J113"/>
    <mergeCell ref="H110:J110"/>
    <mergeCell ref="H106:J106"/>
    <mergeCell ref="H112:J112"/>
    <mergeCell ref="H121:J121"/>
    <mergeCell ref="H115:J115"/>
    <mergeCell ref="H116:J116"/>
    <mergeCell ref="B117:J117"/>
    <mergeCell ref="H118:J118"/>
    <mergeCell ref="B1:C1"/>
    <mergeCell ref="D3:G3"/>
    <mergeCell ref="D4:G4"/>
    <mergeCell ref="H97:J97"/>
    <mergeCell ref="B85:J85"/>
    <mergeCell ref="B86:J86"/>
    <mergeCell ref="H87:J87"/>
    <mergeCell ref="I8:J8"/>
    <mergeCell ref="I10:J10"/>
    <mergeCell ref="I11:J11"/>
    <mergeCell ref="B83:C83"/>
    <mergeCell ref="D10:D11"/>
    <mergeCell ref="C10:C11"/>
    <mergeCell ref="B10:B11"/>
    <mergeCell ref="H91:J91"/>
    <mergeCell ref="I12:J12"/>
    <mergeCell ref="E10:E11"/>
    <mergeCell ref="I13:J13"/>
    <mergeCell ref="I14:J14"/>
    <mergeCell ref="H102:J102"/>
    <mergeCell ref="B98:J98"/>
    <mergeCell ref="H99:J99"/>
    <mergeCell ref="H100:J100"/>
    <mergeCell ref="H101:J101"/>
    <mergeCell ref="B93:J93"/>
    <mergeCell ref="H92:J92"/>
    <mergeCell ref="H96:J96"/>
    <mergeCell ref="C25:E25"/>
    <mergeCell ref="H88:J88"/>
  </mergeCells>
  <conditionalFormatting sqref="D83">
    <cfRule type="expression" dxfId="1" priority="1">
      <formula>$D$83="No"</formula>
    </cfRule>
    <cfRule type="expression" dxfId="0" priority="2">
      <formula>$D$83="Yes"</formula>
    </cfRule>
  </conditionalFormatting>
  <pageMargins left="0.7" right="0.7" top="0.75" bottom="0.75" header="0.3" footer="0.3"/>
  <pageSetup scale="39" orientation="portrait" horizontalDpi="90" verticalDpi="90" r:id="rId1"/>
  <rowBreaks count="1" manualBreakCount="1">
    <brk id="105" max="16383" man="1"/>
  </rowBreaks>
  <colBreaks count="1" manualBreakCount="1">
    <brk id="3" max="1048575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3B5F31D-0B4E-4F36-BC8E-D4CB5D247FEF}">
          <x14:formula1>
            <xm:f>INSTRUCTIONS!$AA$2:$AA$15</xm:f>
          </x14:formula1>
          <xm:sqref>B12:B21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INSTRUCTIONS</vt:lpstr>
      <vt:lpstr>Proforma Operating Budget</vt:lpstr>
      <vt:lpstr>'Proforma Operating Budget'!Print_Area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Matthews, Nicole</dc:creator>
  <cp:lastModifiedBy>Partridge, Ruth L</cp:lastModifiedBy>
  <cp:lastPrinted>2024-07-18T19:23:08Z</cp:lastPrinted>
  <dcterms:created xsi:type="dcterms:W3CDTF">2023-01-12T13:22:53Z</dcterms:created>
  <dcterms:modified xsi:type="dcterms:W3CDTF">2025-01-24T17:47:56Z</dcterms:modified>
</cp:coreProperties>
</file>