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Y2\Desktop\"/>
    </mc:Choice>
  </mc:AlternateContent>
  <xr:revisionPtr revIDLastSave="0" documentId="8_{577EBF64-3B1B-463E-A6DD-606374E8A189}" xr6:coauthVersionLast="47" xr6:coauthVersionMax="47" xr10:uidLastSave="{00000000-0000-0000-0000-000000000000}"/>
  <bookViews>
    <workbookView xWindow="-120" yWindow="-120" windowWidth="20730" windowHeight="11160" activeTab="1" xr2:uid="{59AD56B2-0774-4D14-A9F1-869DBB356B80}"/>
  </bookViews>
  <sheets>
    <sheet name="INSTRUCTIONS" sheetId="2" r:id="rId1"/>
    <sheet name="Proforma Operating Budget" sheetId="4" r:id="rId2"/>
  </sheets>
  <definedNames>
    <definedName name="ComTen?" localSheetId="1">'Proforma Operating Budget'!#REF!</definedName>
    <definedName name="ComTen?">#REF!</definedName>
    <definedName name="_xlnm.Print_Area" localSheetId="1">'Proforma Operating Budget'!$A$2:$J$110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0" i="4" l="1"/>
  <c r="F110" i="4"/>
  <c r="E110" i="4"/>
  <c r="D110" i="4"/>
  <c r="C63" i="4"/>
  <c r="D69" i="4"/>
  <c r="J21" i="4"/>
  <c r="C108" i="4" s="1"/>
  <c r="D68" i="4"/>
  <c r="E108" i="4" l="1"/>
  <c r="F108" i="4"/>
  <c r="D108" i="4"/>
  <c r="G108" i="4"/>
  <c r="G5" i="4"/>
  <c r="D95" i="4" l="1"/>
  <c r="E95" i="4" s="1"/>
  <c r="F95" i="4" s="1"/>
  <c r="G95" i="4" s="1"/>
  <c r="D75" i="4"/>
  <c r="D76" i="4" s="1"/>
  <c r="D55" i="4"/>
  <c r="D56" i="4" s="1"/>
  <c r="D35" i="4"/>
  <c r="D58" i="4" l="1"/>
  <c r="D78" i="4" s="1"/>
  <c r="E22" i="4"/>
  <c r="C82" i="4" s="1"/>
  <c r="C22" i="4"/>
  <c r="E5" i="4" s="1"/>
  <c r="H21" i="4"/>
  <c r="C107" i="4" s="1"/>
  <c r="C109" i="4" s="1"/>
  <c r="C96" i="4" l="1"/>
  <c r="D96" i="4" s="1"/>
  <c r="E96" i="4" s="1"/>
  <c r="F96" i="4" s="1"/>
  <c r="G96" i="4" s="1"/>
  <c r="C103" i="4"/>
  <c r="F75" i="4"/>
  <c r="F68" i="4"/>
  <c r="C61" i="4"/>
  <c r="F69" i="4"/>
  <c r="F62" i="4"/>
  <c r="C83" i="4"/>
  <c r="C86" i="4" s="1"/>
  <c r="E107" i="4"/>
  <c r="E109" i="4" s="1"/>
  <c r="D107" i="4"/>
  <c r="D109" i="4" s="1"/>
  <c r="G107" i="4"/>
  <c r="G109" i="4" s="1"/>
  <c r="F107" i="4"/>
  <c r="F109" i="4" s="1"/>
  <c r="D102" i="4"/>
  <c r="E102" i="4" s="1"/>
  <c r="F102" i="4" s="1"/>
  <c r="G102" i="4" s="1"/>
  <c r="D101" i="4"/>
  <c r="E101" i="4" s="1"/>
  <c r="F101" i="4" s="1"/>
  <c r="G101" i="4" s="1"/>
  <c r="D100" i="4"/>
  <c r="E100" i="4" s="1"/>
  <c r="F100" i="4" s="1"/>
  <c r="G100" i="4" s="1"/>
  <c r="D99" i="4"/>
  <c r="E99" i="4" s="1"/>
  <c r="F99" i="4" s="1"/>
  <c r="G99" i="4" s="1"/>
  <c r="D98" i="4"/>
  <c r="E98" i="4" s="1"/>
  <c r="F98" i="4" s="1"/>
  <c r="G98" i="4" s="1"/>
  <c r="D97" i="4"/>
  <c r="E97" i="4" s="1"/>
  <c r="F97" i="4" s="1"/>
  <c r="G97" i="4" s="1"/>
  <c r="D94" i="4"/>
  <c r="E94" i="4" s="1"/>
  <c r="F94" i="4" s="1"/>
  <c r="G94" i="4" s="1"/>
  <c r="D93" i="4"/>
  <c r="E93" i="4" s="1"/>
  <c r="F93" i="4" s="1"/>
  <c r="G93" i="4" s="1"/>
  <c r="D92" i="4"/>
  <c r="E92" i="4" s="1"/>
  <c r="F92" i="4" s="1"/>
  <c r="G92" i="4" s="1"/>
  <c r="D91" i="4"/>
  <c r="E91" i="4" s="1"/>
  <c r="F91" i="4" s="1"/>
  <c r="G91" i="4" s="1"/>
  <c r="D90" i="4"/>
  <c r="E90" i="4" s="1"/>
  <c r="F90" i="4" s="1"/>
  <c r="G90" i="4" s="1"/>
  <c r="D89" i="4"/>
  <c r="D88" i="4"/>
  <c r="E88" i="4" s="1"/>
  <c r="D103" i="4" l="1"/>
  <c r="E103" i="4" s="1"/>
  <c r="F103" i="4" s="1"/>
  <c r="G103" i="4" s="1"/>
  <c r="C104" i="4"/>
  <c r="D82" i="4"/>
  <c r="F88" i="4"/>
  <c r="E89" i="4"/>
  <c r="F89" i="4" s="1"/>
  <c r="G89" i="4" s="1"/>
  <c r="D104" i="4" l="1"/>
  <c r="D83" i="4"/>
  <c r="D86" i="4" s="1"/>
  <c r="F104" i="4"/>
  <c r="G88" i="4"/>
  <c r="G104" i="4" s="1"/>
  <c r="E104" i="4"/>
  <c r="E82" i="4"/>
  <c r="E83" i="4" l="1"/>
  <c r="E86" i="4" s="1"/>
  <c r="C105" i="4"/>
  <c r="F82" i="4"/>
  <c r="D105" i="4"/>
  <c r="C110" i="4" l="1"/>
  <c r="C23" i="4" s="1"/>
  <c r="C24" i="4" s="1"/>
  <c r="F83" i="4"/>
  <c r="F86" i="4" s="1"/>
  <c r="E105" i="4"/>
  <c r="G82" i="4"/>
  <c r="G83" i="4" l="1"/>
  <c r="G86" i="4" s="1"/>
  <c r="F105" i="4"/>
  <c r="G105" i="4" l="1"/>
</calcChain>
</file>

<file path=xl/sharedStrings.xml><?xml version="1.0" encoding="utf-8"?>
<sst xmlns="http://schemas.openxmlformats.org/spreadsheetml/2006/main" count="154" uniqueCount="141">
  <si>
    <t>INSTRUCTIONS</t>
  </si>
  <si>
    <t>ASSUMPTIONS</t>
  </si>
  <si>
    <t xml:space="preserve">Annual rent increase: </t>
  </si>
  <si>
    <t xml:space="preserve">Vacancy allowance: </t>
  </si>
  <si>
    <t>estimated allowances for vacancy/bad debts. Calculated as a % of Rental income</t>
  </si>
  <si>
    <t xml:space="preserve">Inflation (expenses): </t>
  </si>
  <si>
    <t>estimated inflation rate, applies to expenses</t>
  </si>
  <si>
    <t>Other</t>
  </si>
  <si>
    <t xml:space="preserve">Loan Requested: </t>
  </si>
  <si>
    <t xml:space="preserve">Est. Interest: </t>
  </si>
  <si>
    <t>SECTION 1: UNITS AND RENTS</t>
  </si>
  <si>
    <t xml:space="preserve">Unit type: </t>
  </si>
  <si>
    <t xml:space="preserve">select from the drop down menu the appropriate unit type (studio, 1 bedroom, etc.). </t>
  </si>
  <si>
    <t>NOTE: you may select the same unit type more than once</t>
  </si>
  <si>
    <t>For example: two 2 bedroom units @ $1,000 and two 2 bedroom units @ $1,100</t>
  </si>
  <si>
    <t>SECTION 2: BUDGET PROJECTION</t>
  </si>
  <si>
    <t>If there is an anticipated expense not listed, use the 'Other' lines to enter a description of the expense.</t>
  </si>
  <si>
    <t>Est. Interest</t>
  </si>
  <si>
    <t>Amortization (years)</t>
  </si>
  <si>
    <t>Replacement Reserve</t>
  </si>
  <si>
    <t>Unit Type</t>
  </si>
  <si>
    <t># Units</t>
  </si>
  <si>
    <t>Monthly Rent/Unit</t>
  </si>
  <si>
    <t>Total Units / Rent Contribution</t>
  </si>
  <si>
    <t>Comments</t>
  </si>
  <si>
    <t>AUTO: calculated based on rents entered</t>
  </si>
  <si>
    <t>Less vacancy allowance</t>
  </si>
  <si>
    <t>EFFECTIVE GROSS INCOME</t>
  </si>
  <si>
    <t>Property Taxes</t>
  </si>
  <si>
    <t>Utilities</t>
  </si>
  <si>
    <t>Insurance</t>
  </si>
  <si>
    <t>Water and sewer</t>
  </si>
  <si>
    <t>Snow Removal</t>
  </si>
  <si>
    <t>Property Management Fees</t>
  </si>
  <si>
    <t>Landscaping</t>
  </si>
  <si>
    <t>Professional Fees</t>
  </si>
  <si>
    <t>FINANCING</t>
  </si>
  <si>
    <t>AUTO: 12 x monthly amount calculated above</t>
  </si>
  <si>
    <t>AUTO: calculated at % of Residential Gross Income</t>
  </si>
  <si>
    <t>Enter the annual costs for each line item (as applicable). Subsequent years will auto calculate based on the inflation rate.</t>
  </si>
  <si>
    <t>*All yellow cells need to be completed</t>
  </si>
  <si>
    <t>enter the amount of financing being requested under CHAP</t>
  </si>
  <si>
    <t>request the anticipated interest rate from DMAH</t>
  </si>
  <si>
    <t>Use the column on the right to provide comments substantiating each expense.</t>
  </si>
  <si>
    <t>Provide comments where applicable to explain figures.</t>
  </si>
  <si>
    <t>Complete all yellow cells in the template. All other cells contain formulas that will calculate beyond Year 1.</t>
  </si>
  <si>
    <t>estimated annual rent increases (also applies to increases in other income)</t>
  </si>
  <si>
    <t>Annual rent increase (%)</t>
  </si>
  <si>
    <t>Inflation (expenses) (%)</t>
  </si>
  <si>
    <t>For supportive housing projects with operational funding from the Department of Community Services use the DCS Proforma Operating Budget</t>
  </si>
  <si>
    <t>A capital maintenance reserve is required under the Program.</t>
  </si>
  <si>
    <t>SCHEDULE B</t>
  </si>
  <si>
    <t>Loan Amount</t>
  </si>
  <si>
    <t>Est. monthly payment (P+I)</t>
  </si>
  <si>
    <t>Market Room</t>
  </si>
  <si>
    <t>Market Studio</t>
  </si>
  <si>
    <t>Market 1 Bedroom</t>
  </si>
  <si>
    <t>Market 2 Bedroom</t>
  </si>
  <si>
    <t>Market 3 Bedroom</t>
  </si>
  <si>
    <t>Market Other</t>
  </si>
  <si>
    <t>Affordable Room</t>
  </si>
  <si>
    <t>Affordable Studio</t>
  </si>
  <si>
    <t>Affordable 1 Bedroom</t>
  </si>
  <si>
    <t>Affordable 2 Bedroom</t>
  </si>
  <si>
    <t>Affordable 3 Bedroom</t>
  </si>
  <si>
    <t>Affordable Other</t>
  </si>
  <si>
    <t>Vacancy and bad debt allowance (%)</t>
  </si>
  <si>
    <t>Lender</t>
  </si>
  <si>
    <t xml:space="preserve">Land </t>
  </si>
  <si>
    <t>Soil Test</t>
  </si>
  <si>
    <t>Survey</t>
  </si>
  <si>
    <t>Title/Recording</t>
  </si>
  <si>
    <t>Appraisal</t>
  </si>
  <si>
    <t>Demolition</t>
  </si>
  <si>
    <t>Site</t>
  </si>
  <si>
    <t>TOTAL LAND COST</t>
  </si>
  <si>
    <t>Consultants</t>
  </si>
  <si>
    <t>Energy Audit</t>
  </si>
  <si>
    <t>Development Charges</t>
  </si>
  <si>
    <t>Legal Fees</t>
  </si>
  <si>
    <t>Construction Contract</t>
  </si>
  <si>
    <t>Construction Management</t>
  </si>
  <si>
    <t>Appliances</t>
  </si>
  <si>
    <t>Laundry Equipment</t>
  </si>
  <si>
    <t>Construction Interest</t>
  </si>
  <si>
    <t>Utilities Fees</t>
  </si>
  <si>
    <t>Insurance during Construction</t>
  </si>
  <si>
    <t>Municipal Fees</t>
  </si>
  <si>
    <t>Taxes during Construction</t>
  </si>
  <si>
    <t>Surface Parking/Paving</t>
  </si>
  <si>
    <t>Contingency</t>
  </si>
  <si>
    <t>HST Paid</t>
  </si>
  <si>
    <t>Less HST Rebate</t>
  </si>
  <si>
    <t>Net HST Paid</t>
  </si>
  <si>
    <t>TOTAL BUILDING COST</t>
  </si>
  <si>
    <t>TOTAL DEVELOPMENT COST</t>
  </si>
  <si>
    <t>Average Unit Cost</t>
  </si>
  <si>
    <t>Equity Contribution</t>
  </si>
  <si>
    <t>Financing</t>
  </si>
  <si>
    <t>Third Party Contribution</t>
  </si>
  <si>
    <t>CAPITAL COST ESTIMATES</t>
  </si>
  <si>
    <t>ADHP Capital Contribution</t>
  </si>
  <si>
    <t>Per Unit Contribution</t>
  </si>
  <si>
    <t>% of Total Development Cost</t>
  </si>
  <si>
    <t>Total Third Party Contribution</t>
  </si>
  <si>
    <t>PROFORMA OPERATING BUDGET</t>
  </si>
  <si>
    <t>Revenue</t>
  </si>
  <si>
    <t>Gross Rent Potential</t>
  </si>
  <si>
    <t>Estimated Annual Expenses</t>
  </si>
  <si>
    <t>Garbage Removal</t>
  </si>
  <si>
    <t>Maintenance &amp; Repairs</t>
  </si>
  <si>
    <t>Service Contracts</t>
  </si>
  <si>
    <t>Salaries &amp; Benefits</t>
  </si>
  <si>
    <t>General &amp; Administration</t>
  </si>
  <si>
    <t>Sub-Total Expenses</t>
  </si>
  <si>
    <t>Net Cash Flow Income</t>
  </si>
  <si>
    <t xml:space="preserve">Net Operating Income </t>
  </si>
  <si>
    <t>Unit Size (range)</t>
  </si>
  <si>
    <t>UNITS AND RENTS</t>
  </si>
  <si>
    <t>Total Units</t>
  </si>
  <si>
    <t>Affordable Units</t>
  </si>
  <si>
    <t>Term of Affordability</t>
  </si>
  <si>
    <t>Land</t>
  </si>
  <si>
    <t>Cash</t>
  </si>
  <si>
    <t>Total Equity Contribution</t>
  </si>
  <si>
    <t>Resulting NOI</t>
  </si>
  <si>
    <t>NOI/unit</t>
  </si>
  <si>
    <t>Property Management Fees (%)</t>
  </si>
  <si>
    <t>Replacement Reserve (%)</t>
  </si>
  <si>
    <t>ATUO: calculated at % of Residential Gross Income</t>
  </si>
  <si>
    <t>TOTAL DEVELOPMENT FUNDING</t>
  </si>
  <si>
    <t>Total Development Cost = Total Development Funding?</t>
  </si>
  <si>
    <t>(PROPONENT)</t>
  </si>
  <si>
    <t>(CIVIC ADDRESS, COMMUNITY - PID)</t>
  </si>
  <si>
    <t>**OTHER**</t>
  </si>
  <si>
    <t>*Rent increase beyond year 5 require written approval</t>
  </si>
  <si>
    <t>#1</t>
  </si>
  <si>
    <t>Debt Service (#1)</t>
  </si>
  <si>
    <t>Debt Service (#2)</t>
  </si>
  <si>
    <t>Total Debt Service</t>
  </si>
  <si>
    <t>#2 (if applicable)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</si>
</sst>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;[Red]\-&quot;$&quot;#,##0.00"/>
    <numFmt numFmtId="44" formatCode="_-&quot;$&quot;* #,##0.00_-;\-&quot;$&quot;* #,##0.00_-;_-&quot;$&quot;* &quot;-&quot;??_-;_-@_-"/>
    <numFmt numFmtId="164" formatCode="&quot;$&quot;#,##0.00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0"/>
      <color rgb="FFFFFFFF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2F75B5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i/>
      <sz val="10"/>
      <color rgb="FF000000"/>
      <name val="Calibri"/>
      <family val="2"/>
      <scheme val="minor"/>
    </font>
    <font>
      <b/>
      <sz val="10"/>
      <color rgb="FF002060"/>
      <name val="Calibri"/>
      <family val="2"/>
      <scheme val="minor"/>
    </font>
    <font>
      <b/>
      <sz val="12"/>
      <color rgb="FF0070C0"/>
      <name val="Calibri"/>
      <family val="2"/>
      <scheme val="minor"/>
    </font>
    <font>
      <sz val="8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1"/>
      <color rgb="FF0070C0"/>
      <name val="Calibri"/>
      <family val="2"/>
      <scheme val="minor"/>
    </font>
    <font>
      <sz val="10"/>
      <color rgb="FFFF0000"/>
      <name val="Calibri"/>
      <family val="2"/>
      <scheme val="minor"/>
    </font>
    <font>
      <i/>
      <sz val="10"/>
      <color rgb="FFFF0000"/>
      <name val="Calibri"/>
      <family val="2"/>
      <scheme val="minor"/>
    </font>
    <font>
      <b/>
      <sz val="10"/>
      <color rgb="FF0070C0"/>
      <name val="Calibri"/>
      <family val="2"/>
      <scheme val="minor"/>
    </font>
    <font>
      <sz val="10"/>
      <color rgb="FF0070C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595959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9BC2E6"/>
        <bgColor rgb="FF000000"/>
      </patternFill>
    </fill>
    <fill>
      <patternFill patternType="solid">
        <fgColor theme="4" tint="0.39997558519241921"/>
        <bgColor rgb="FF000000"/>
      </patternFill>
    </fill>
    <fill>
      <patternFill patternType="solid">
        <fgColor rgb="FFD0CECE"/>
        <bgColor rgb="FF000000"/>
      </patternFill>
    </fill>
    <fill>
      <patternFill patternType="solid">
        <fgColor rgb="FFDDEBF7"/>
        <bgColor rgb="FF000000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5"/>
        <bgColor rgb="FF000000"/>
      </patternFill>
    </fill>
    <fill>
      <patternFill patternType="solid">
        <fgColor theme="0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34">
    <xf numFmtId="0" fontId="0" fillId="0" borderId="0" xfId="0"/>
    <xf numFmtId="0" fontId="2" fillId="0" borderId="0" xfId="0" applyFont="1"/>
    <xf numFmtId="0" fontId="2" fillId="0" borderId="7" xfId="0" applyFont="1" applyBorder="1"/>
    <xf numFmtId="0" fontId="3" fillId="0" borderId="7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/>
    <xf numFmtId="0" fontId="2" fillId="0" borderId="0" xfId="0" applyFont="1" applyAlignment="1">
      <alignment horizontal="left" indent="2"/>
    </xf>
    <xf numFmtId="0" fontId="6" fillId="0" borderId="0" xfId="0" applyFont="1" applyAlignment="1">
      <alignment horizontal="center" vertical="center"/>
    </xf>
    <xf numFmtId="0" fontId="7" fillId="0" borderId="11" xfId="0" applyFont="1" applyBorder="1" applyAlignment="1">
      <alignment horizontal="left" vertical="center"/>
    </xf>
    <xf numFmtId="10" fontId="8" fillId="3" borderId="12" xfId="2" applyNumberFormat="1" applyFont="1" applyFill="1" applyBorder="1" applyAlignment="1">
      <alignment horizontal="center" vertical="center"/>
    </xf>
    <xf numFmtId="0" fontId="7" fillId="0" borderId="4" xfId="0" applyFont="1" applyBorder="1" applyAlignment="1">
      <alignment horizontal="left" vertical="center"/>
    </xf>
    <xf numFmtId="0" fontId="0" fillId="0" borderId="5" xfId="0" applyBorder="1"/>
    <xf numFmtId="0" fontId="9" fillId="0" borderId="5" xfId="0" applyFont="1" applyBorder="1" applyAlignment="1">
      <alignment horizontal="left" vertical="center"/>
    </xf>
    <xf numFmtId="44" fontId="3" fillId="5" borderId="15" xfId="1" applyFont="1" applyFill="1" applyBorder="1" applyAlignment="1">
      <alignment horizontal="center" vertical="center"/>
    </xf>
    <xf numFmtId="0" fontId="3" fillId="5" borderId="12" xfId="0" applyFont="1" applyFill="1" applyBorder="1" applyAlignment="1">
      <alignment horizontal="center" vertical="center"/>
    </xf>
    <xf numFmtId="44" fontId="3" fillId="5" borderId="12" xfId="1" applyFont="1" applyFill="1" applyBorder="1" applyAlignment="1">
      <alignment horizontal="center" vertical="center"/>
    </xf>
    <xf numFmtId="44" fontId="3" fillId="5" borderId="17" xfId="1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44" fontId="3" fillId="5" borderId="7" xfId="1" applyFont="1" applyFill="1" applyBorder="1" applyAlignment="1">
      <alignment horizontal="center" vertical="center"/>
    </xf>
    <xf numFmtId="0" fontId="3" fillId="0" borderId="11" xfId="0" applyFont="1" applyBorder="1" applyAlignment="1">
      <alignment horizontal="left" vertical="center" indent="1"/>
    </xf>
    <xf numFmtId="44" fontId="13" fillId="9" borderId="0" xfId="1" applyFont="1" applyFill="1" applyBorder="1" applyAlignment="1">
      <alignment horizontal="center" vertical="center"/>
    </xf>
    <xf numFmtId="44" fontId="13" fillId="9" borderId="0" xfId="1" applyFont="1" applyFill="1" applyBorder="1" applyAlignment="1">
      <alignment horizontal="left" vertical="center"/>
    </xf>
    <xf numFmtId="44" fontId="3" fillId="9" borderId="0" xfId="1" applyFont="1" applyFill="1" applyBorder="1" applyAlignment="1">
      <alignment horizontal="center" vertical="center"/>
    </xf>
    <xf numFmtId="0" fontId="11" fillId="7" borderId="8" xfId="0" applyFont="1" applyFill="1" applyBorder="1" applyAlignment="1">
      <alignment horizontal="left" vertical="center"/>
    </xf>
    <xf numFmtId="44" fontId="11" fillId="7" borderId="9" xfId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 indent="1"/>
    </xf>
    <xf numFmtId="44" fontId="3" fillId="9" borderId="2" xfId="1" applyFont="1" applyFill="1" applyBorder="1" applyAlignment="1">
      <alignment horizontal="center" vertical="center"/>
    </xf>
    <xf numFmtId="0" fontId="16" fillId="6" borderId="4" xfId="0" applyFont="1" applyFill="1" applyBorder="1" applyAlignment="1">
      <alignment horizontal="left" vertical="center"/>
    </xf>
    <xf numFmtId="44" fontId="4" fillId="6" borderId="5" xfId="0" applyNumberFormat="1" applyFont="1" applyFill="1" applyBorder="1" applyAlignment="1">
      <alignment horizontal="center" vertical="center"/>
    </xf>
    <xf numFmtId="44" fontId="3" fillId="9" borderId="23" xfId="1" applyFont="1" applyFill="1" applyBorder="1" applyAlignment="1">
      <alignment horizontal="center" vertical="center"/>
    </xf>
    <xf numFmtId="0" fontId="15" fillId="3" borderId="26" xfId="0" applyFont="1" applyFill="1" applyBorder="1" applyAlignment="1">
      <alignment horizontal="left" vertical="center" indent="1"/>
    </xf>
    <xf numFmtId="44" fontId="11" fillId="7" borderId="9" xfId="0" applyNumberFormat="1" applyFont="1" applyFill="1" applyBorder="1" applyAlignment="1">
      <alignment horizontal="center" vertical="center"/>
    </xf>
    <xf numFmtId="0" fontId="16" fillId="6" borderId="8" xfId="0" applyFont="1" applyFill="1" applyBorder="1" applyAlignment="1">
      <alignment horizontal="left" vertical="center"/>
    </xf>
    <xf numFmtId="44" fontId="4" fillId="6" borderId="9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Continuous" vertical="center"/>
    </xf>
    <xf numFmtId="0" fontId="7" fillId="2" borderId="2" xfId="0" applyFont="1" applyFill="1" applyBorder="1" applyAlignment="1">
      <alignment horizontal="centerContinuous" vertical="center"/>
    </xf>
    <xf numFmtId="9" fontId="3" fillId="3" borderId="12" xfId="0" applyNumberFormat="1" applyFont="1" applyFill="1" applyBorder="1" applyAlignment="1">
      <alignment horizontal="center" vertical="center"/>
    </xf>
    <xf numFmtId="9" fontId="3" fillId="3" borderId="25" xfId="0" applyNumberFormat="1" applyFont="1" applyFill="1" applyBorder="1" applyAlignment="1">
      <alignment horizontal="center" vertical="center"/>
    </xf>
    <xf numFmtId="9" fontId="3" fillId="3" borderId="7" xfId="0" applyNumberFormat="1" applyFont="1" applyFill="1" applyBorder="1" applyAlignment="1">
      <alignment horizontal="center" vertical="center"/>
    </xf>
    <xf numFmtId="44" fontId="3" fillId="5" borderId="25" xfId="1" applyFont="1" applyFill="1" applyBorder="1" applyAlignment="1">
      <alignment horizontal="center" vertical="center"/>
    </xf>
    <xf numFmtId="44" fontId="3" fillId="5" borderId="16" xfId="1" applyFont="1" applyFill="1" applyBorder="1" applyAlignment="1">
      <alignment horizontal="center" vertical="center"/>
    </xf>
    <xf numFmtId="44" fontId="3" fillId="5" borderId="19" xfId="1" applyFont="1" applyFill="1" applyBorder="1" applyAlignment="1">
      <alignment horizontal="center" vertical="center"/>
    </xf>
    <xf numFmtId="0" fontId="3" fillId="5" borderId="19" xfId="0" applyFont="1" applyFill="1" applyBorder="1" applyAlignment="1">
      <alignment horizontal="center" vertical="center"/>
    </xf>
    <xf numFmtId="44" fontId="3" fillId="5" borderId="33" xfId="1" applyFont="1" applyFill="1" applyBorder="1" applyAlignment="1">
      <alignment horizontal="center" vertical="center"/>
    </xf>
    <xf numFmtId="0" fontId="3" fillId="5" borderId="27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44" fontId="3" fillId="9" borderId="32" xfId="1" applyFont="1" applyFill="1" applyBorder="1" applyAlignment="1">
      <alignment horizontal="center" vertical="center"/>
    </xf>
    <xf numFmtId="44" fontId="3" fillId="5" borderId="34" xfId="1" applyFont="1" applyFill="1" applyBorder="1" applyAlignment="1">
      <alignment horizontal="center" vertical="center"/>
    </xf>
    <xf numFmtId="0" fontId="0" fillId="0" borderId="11" xfId="0" applyBorder="1"/>
    <xf numFmtId="0" fontId="0" fillId="0" borderId="13" xfId="0" applyBorder="1"/>
    <xf numFmtId="0" fontId="0" fillId="0" borderId="1" xfId="0" applyBorder="1"/>
    <xf numFmtId="0" fontId="0" fillId="0" borderId="2" xfId="0" applyBorder="1"/>
    <xf numFmtId="0" fontId="7" fillId="0" borderId="0" xfId="0" applyFont="1" applyAlignment="1">
      <alignment horizontal="left" vertical="center"/>
    </xf>
    <xf numFmtId="0" fontId="4" fillId="7" borderId="8" xfId="0" applyFont="1" applyFill="1" applyBorder="1" applyAlignment="1">
      <alignment horizontal="left" vertical="center" wrapText="1"/>
    </xf>
    <xf numFmtId="0" fontId="4" fillId="7" borderId="28" xfId="0" applyFont="1" applyFill="1" applyBorder="1" applyAlignment="1">
      <alignment horizontal="center" vertical="center"/>
    </xf>
    <xf numFmtId="44" fontId="4" fillId="7" borderId="28" xfId="1" applyFont="1" applyFill="1" applyBorder="1" applyAlignment="1">
      <alignment horizontal="center" vertical="center"/>
    </xf>
    <xf numFmtId="0" fontId="3" fillId="0" borderId="11" xfId="0" applyFont="1" applyBorder="1" applyAlignment="1">
      <alignment horizontal="left" vertical="center"/>
    </xf>
    <xf numFmtId="3" fontId="2" fillId="0" borderId="36" xfId="0" applyNumberFormat="1" applyFont="1" applyBorder="1"/>
    <xf numFmtId="44" fontId="2" fillId="3" borderId="30" xfId="1" applyFont="1" applyFill="1" applyBorder="1"/>
    <xf numFmtId="44" fontId="2" fillId="3" borderId="36" xfId="1" applyFont="1" applyFill="1" applyBorder="1"/>
    <xf numFmtId="44" fontId="8" fillId="3" borderId="12" xfId="1" applyFont="1" applyFill="1" applyBorder="1" applyAlignment="1">
      <alignment horizontal="center" vertical="center"/>
    </xf>
    <xf numFmtId="0" fontId="2" fillId="0" borderId="11" xfId="0" applyFont="1" applyBorder="1"/>
    <xf numFmtId="0" fontId="24" fillId="0" borderId="11" xfId="0" applyFont="1" applyBorder="1"/>
    <xf numFmtId="0" fontId="25" fillId="0" borderId="11" xfId="0" applyFont="1" applyBorder="1"/>
    <xf numFmtId="0" fontId="2" fillId="0" borderId="38" xfId="0" applyFont="1" applyBorder="1"/>
    <xf numFmtId="0" fontId="2" fillId="0" borderId="11" xfId="0" applyFont="1" applyBorder="1" applyAlignment="1">
      <alignment horizontal="left" indent="3"/>
    </xf>
    <xf numFmtId="0" fontId="2" fillId="0" borderId="26" xfId="0" applyFont="1" applyBorder="1"/>
    <xf numFmtId="44" fontId="2" fillId="3" borderId="0" xfId="1" applyFont="1" applyFill="1" applyBorder="1"/>
    <xf numFmtId="0" fontId="0" fillId="0" borderId="4" xfId="0" applyBorder="1"/>
    <xf numFmtId="0" fontId="0" fillId="0" borderId="6" xfId="0" applyBorder="1"/>
    <xf numFmtId="0" fontId="7" fillId="2" borderId="8" xfId="0" applyFont="1" applyFill="1" applyBorder="1" applyAlignment="1">
      <alignment horizontal="centerContinuous" vertical="center"/>
    </xf>
    <xf numFmtId="0" fontId="7" fillId="2" borderId="9" xfId="0" applyFont="1" applyFill="1" applyBorder="1" applyAlignment="1">
      <alignment horizontal="centerContinuous" vertical="center"/>
    </xf>
    <xf numFmtId="0" fontId="7" fillId="2" borderId="10" xfId="0" applyFont="1" applyFill="1" applyBorder="1" applyAlignment="1">
      <alignment horizontal="centerContinuous" vertical="center"/>
    </xf>
    <xf numFmtId="0" fontId="8" fillId="3" borderId="27" xfId="0" applyFont="1" applyFill="1" applyBorder="1" applyAlignment="1">
      <alignment horizontal="center" vertical="center"/>
    </xf>
    <xf numFmtId="8" fontId="4" fillId="12" borderId="28" xfId="1" applyNumberFormat="1" applyFont="1" applyFill="1" applyBorder="1" applyAlignment="1">
      <alignment horizontal="center" vertical="center"/>
    </xf>
    <xf numFmtId="44" fontId="11" fillId="12" borderId="21" xfId="1" applyFont="1" applyFill="1" applyBorder="1"/>
    <xf numFmtId="44" fontId="11" fillId="12" borderId="37" xfId="1" applyFont="1" applyFill="1" applyBorder="1"/>
    <xf numFmtId="44" fontId="2" fillId="12" borderId="0" xfId="1" applyFont="1" applyFill="1" applyBorder="1"/>
    <xf numFmtId="0" fontId="2" fillId="0" borderId="30" xfId="0" applyFont="1" applyBorder="1"/>
    <xf numFmtId="44" fontId="2" fillId="12" borderId="36" xfId="0" applyNumberFormat="1" applyFont="1" applyFill="1" applyBorder="1"/>
    <xf numFmtId="0" fontId="2" fillId="0" borderId="21" xfId="0" applyFont="1" applyBorder="1"/>
    <xf numFmtId="0" fontId="2" fillId="0" borderId="36" xfId="0" applyFont="1" applyBorder="1"/>
    <xf numFmtId="44" fontId="2" fillId="12" borderId="36" xfId="1" applyFont="1" applyFill="1" applyBorder="1"/>
    <xf numFmtId="164" fontId="0" fillId="0" borderId="2" xfId="0" applyNumberFormat="1" applyBorder="1"/>
    <xf numFmtId="0" fontId="2" fillId="0" borderId="39" xfId="0" applyFont="1" applyBorder="1" applyAlignment="1">
      <alignment horizontal="left" indent="3"/>
    </xf>
    <xf numFmtId="0" fontId="2" fillId="0" borderId="2" xfId="0" applyFont="1" applyBorder="1" applyAlignment="1">
      <alignment horizontal="centerContinuous"/>
    </xf>
    <xf numFmtId="0" fontId="0" fillId="0" borderId="2" xfId="0" applyBorder="1" applyAlignment="1">
      <alignment horizontal="centerContinuous"/>
    </xf>
    <xf numFmtId="0" fontId="0" fillId="0" borderId="3" xfId="0" applyBorder="1" applyAlignment="1">
      <alignment horizontal="centerContinuous"/>
    </xf>
    <xf numFmtId="0" fontId="2" fillId="0" borderId="11" xfId="0" applyFont="1" applyBorder="1" applyAlignment="1">
      <alignment horizontal="left"/>
    </xf>
    <xf numFmtId="3" fontId="2" fillId="0" borderId="2" xfId="0" applyNumberFormat="1" applyFont="1" applyBorder="1"/>
    <xf numFmtId="0" fontId="2" fillId="0" borderId="3" xfId="0" applyFont="1" applyBorder="1" applyAlignment="1">
      <alignment horizontal="centerContinuous"/>
    </xf>
    <xf numFmtId="9" fontId="2" fillId="0" borderId="35" xfId="0" applyNumberFormat="1" applyFont="1" applyBorder="1"/>
    <xf numFmtId="3" fontId="2" fillId="0" borderId="13" xfId="0" applyNumberFormat="1" applyFont="1" applyBorder="1"/>
    <xf numFmtId="9" fontId="2" fillId="12" borderId="13" xfId="0" applyNumberFormat="1" applyFont="1" applyFill="1" applyBorder="1"/>
    <xf numFmtId="9" fontId="2" fillId="12" borderId="22" xfId="0" applyNumberFormat="1" applyFont="1" applyFill="1" applyBorder="1"/>
    <xf numFmtId="3" fontId="2" fillId="0" borderId="31" xfId="0" applyNumberFormat="1" applyFont="1" applyBorder="1"/>
    <xf numFmtId="9" fontId="2" fillId="12" borderId="35" xfId="2" applyFont="1" applyFill="1" applyBorder="1"/>
    <xf numFmtId="0" fontId="24" fillId="0" borderId="4" xfId="0" applyFont="1" applyBorder="1"/>
    <xf numFmtId="0" fontId="2" fillId="0" borderId="5" xfId="0" applyFont="1" applyBorder="1"/>
    <xf numFmtId="44" fontId="11" fillId="12" borderId="40" xfId="1" applyFont="1" applyFill="1" applyBorder="1"/>
    <xf numFmtId="3" fontId="2" fillId="0" borderId="6" xfId="0" applyNumberFormat="1" applyFont="1" applyBorder="1"/>
    <xf numFmtId="44" fontId="4" fillId="13" borderId="0" xfId="1" applyFont="1" applyFill="1" applyBorder="1" applyAlignment="1">
      <alignment horizontal="center" vertical="center"/>
    </xf>
    <xf numFmtId="0" fontId="4" fillId="14" borderId="4" xfId="0" applyFont="1" applyFill="1" applyBorder="1" applyAlignment="1">
      <alignment horizontal="left" vertical="center" wrapText="1"/>
    </xf>
    <xf numFmtId="44" fontId="4" fillId="14" borderId="6" xfId="0" applyNumberFormat="1" applyFont="1" applyFill="1" applyBorder="1" applyAlignment="1">
      <alignment horizontal="center" vertical="center"/>
    </xf>
    <xf numFmtId="0" fontId="4" fillId="14" borderId="11" xfId="0" applyFont="1" applyFill="1" applyBorder="1" applyAlignment="1">
      <alignment horizontal="left" vertical="center" wrapText="1"/>
    </xf>
    <xf numFmtId="44" fontId="4" fillId="14" borderId="13" xfId="0" applyNumberFormat="1" applyFont="1" applyFill="1" applyBorder="1" applyAlignment="1">
      <alignment horizontal="center" vertical="center"/>
    </xf>
    <xf numFmtId="0" fontId="0" fillId="0" borderId="9" xfId="0" applyBorder="1"/>
    <xf numFmtId="44" fontId="2" fillId="12" borderId="21" xfId="1" applyFont="1" applyFill="1" applyBorder="1"/>
    <xf numFmtId="3" fontId="2" fillId="0" borderId="1" xfId="0" applyNumberFormat="1" applyFont="1" applyBorder="1" applyAlignment="1">
      <alignment horizontal="centerContinuous"/>
    </xf>
    <xf numFmtId="3" fontId="2" fillId="0" borderId="38" xfId="0" applyNumberFormat="1" applyFont="1" applyBorder="1"/>
    <xf numFmtId="3" fontId="2" fillId="0" borderId="39" xfId="0" applyNumberFormat="1" applyFont="1" applyBorder="1"/>
    <xf numFmtId="3" fontId="2" fillId="0" borderId="11" xfId="0" applyNumberFormat="1" applyFont="1" applyBorder="1"/>
    <xf numFmtId="3" fontId="2" fillId="0" borderId="26" xfId="0" applyNumberFormat="1" applyFont="1" applyBorder="1"/>
    <xf numFmtId="3" fontId="2" fillId="0" borderId="4" xfId="0" applyNumberFormat="1" applyFont="1" applyBorder="1"/>
    <xf numFmtId="9" fontId="3" fillId="3" borderId="12" xfId="2" applyFont="1" applyFill="1" applyBorder="1" applyAlignment="1">
      <alignment horizontal="center" vertical="center"/>
    </xf>
    <xf numFmtId="0" fontId="3" fillId="0" borderId="4" xfId="0" applyFont="1" applyBorder="1" applyAlignment="1">
      <alignment horizontal="left" vertical="center" indent="1"/>
    </xf>
    <xf numFmtId="44" fontId="13" fillId="9" borderId="5" xfId="1" applyFont="1" applyFill="1" applyBorder="1" applyAlignment="1">
      <alignment horizontal="center" vertical="center"/>
    </xf>
    <xf numFmtId="44" fontId="3" fillId="5" borderId="27" xfId="1" applyFont="1" applyFill="1" applyBorder="1" applyAlignment="1">
      <alignment horizontal="center" vertical="center"/>
    </xf>
    <xf numFmtId="44" fontId="3" fillId="9" borderId="18" xfId="1" applyFont="1" applyFill="1" applyBorder="1" applyAlignment="1">
      <alignment horizontal="center" vertical="center"/>
    </xf>
    <xf numFmtId="44" fontId="3" fillId="5" borderId="42" xfId="1" applyFont="1" applyFill="1" applyBorder="1" applyAlignment="1">
      <alignment horizontal="center" vertical="center"/>
    </xf>
    <xf numFmtId="44" fontId="3" fillId="9" borderId="29" xfId="1" applyFont="1" applyFill="1" applyBorder="1" applyAlignment="1">
      <alignment horizontal="center" vertical="center"/>
    </xf>
    <xf numFmtId="3" fontId="2" fillId="0" borderId="0" xfId="0" applyNumberFormat="1" applyFont="1"/>
    <xf numFmtId="3" fontId="0" fillId="0" borderId="0" xfId="0" applyNumberFormat="1"/>
    <xf numFmtId="9" fontId="2" fillId="0" borderId="0" xfId="0" applyNumberFormat="1" applyFont="1"/>
    <xf numFmtId="3" fontId="25" fillId="0" borderId="0" xfId="0" applyNumberFormat="1" applyFont="1"/>
    <xf numFmtId="3" fontId="21" fillId="0" borderId="0" xfId="0" applyNumberFormat="1" applyFont="1"/>
    <xf numFmtId="3" fontId="20" fillId="0" borderId="0" xfId="0" applyNumberFormat="1" applyFont="1"/>
    <xf numFmtId="10" fontId="19" fillId="0" borderId="0" xfId="0" applyNumberFormat="1" applyFont="1"/>
    <xf numFmtId="0" fontId="22" fillId="0" borderId="0" xfId="0" applyFont="1"/>
    <xf numFmtId="164" fontId="2" fillId="0" borderId="0" xfId="0" applyNumberFormat="1" applyFont="1"/>
    <xf numFmtId="3" fontId="23" fillId="0" borderId="0" xfId="0" applyNumberFormat="1" applyFont="1"/>
    <xf numFmtId="0" fontId="2" fillId="10" borderId="0" xfId="0" applyFont="1" applyFill="1"/>
    <xf numFmtId="0" fontId="2" fillId="0" borderId="28" xfId="0" applyFont="1" applyBorder="1" applyAlignment="1">
      <alignment horizontal="center"/>
    </xf>
    <xf numFmtId="0" fontId="6" fillId="2" borderId="1" xfId="0" applyFont="1" applyFill="1" applyBorder="1" applyAlignment="1">
      <alignment horizontal="centerContinuous" vertical="center"/>
    </xf>
    <xf numFmtId="0" fontId="6" fillId="2" borderId="2" xfId="0" applyFont="1" applyFill="1" applyBorder="1" applyAlignment="1">
      <alignment horizontal="centerContinuous" vertical="center"/>
    </xf>
    <xf numFmtId="0" fontId="6" fillId="2" borderId="3" xfId="0" applyFont="1" applyFill="1" applyBorder="1" applyAlignment="1">
      <alignment horizontal="centerContinuous" vertical="center"/>
    </xf>
    <xf numFmtId="0" fontId="6" fillId="2" borderId="11" xfId="0" applyFont="1" applyFill="1" applyBorder="1" applyAlignment="1">
      <alignment horizontal="centerContinuous" vertical="center"/>
    </xf>
    <xf numFmtId="0" fontId="6" fillId="2" borderId="13" xfId="0" applyFont="1" applyFill="1" applyBorder="1" applyAlignment="1">
      <alignment horizontal="centerContinuous" vertical="center"/>
    </xf>
    <xf numFmtId="0" fontId="4" fillId="2" borderId="5" xfId="0" applyFont="1" applyFill="1" applyBorder="1" applyAlignment="1">
      <alignment horizontal="centerContinuous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left" vertical="center"/>
    </xf>
    <xf numFmtId="44" fontId="13" fillId="9" borderId="5" xfId="1" applyFont="1" applyFill="1" applyBorder="1" applyAlignment="1">
      <alignment horizontal="left" vertical="center"/>
    </xf>
    <xf numFmtId="44" fontId="13" fillId="9" borderId="6" xfId="1" applyFont="1" applyFill="1" applyBorder="1" applyAlignment="1">
      <alignment horizontal="left" vertical="center"/>
    </xf>
    <xf numFmtId="0" fontId="2" fillId="11" borderId="1" xfId="0" applyFont="1" applyFill="1" applyBorder="1"/>
    <xf numFmtId="44" fontId="2" fillId="11" borderId="3" xfId="1" applyFont="1" applyFill="1" applyBorder="1"/>
    <xf numFmtId="0" fontId="2" fillId="0" borderId="1" xfId="0" applyFont="1" applyBorder="1"/>
    <xf numFmtId="0" fontId="2" fillId="0" borderId="2" xfId="0" applyFont="1" applyBorder="1"/>
    <xf numFmtId="44" fontId="2" fillId="3" borderId="2" xfId="1" applyFont="1" applyFill="1" applyBorder="1"/>
    <xf numFmtId="3" fontId="2" fillId="0" borderId="1" xfId="0" applyNumberFormat="1" applyFont="1" applyBorder="1"/>
    <xf numFmtId="9" fontId="2" fillId="12" borderId="3" xfId="0" applyNumberFormat="1" applyFont="1" applyFill="1" applyBorder="1"/>
    <xf numFmtId="0" fontId="3" fillId="3" borderId="50" xfId="0" applyFont="1" applyFill="1" applyBorder="1" applyAlignment="1">
      <alignment horizontal="left" vertical="center" indent="1"/>
    </xf>
    <xf numFmtId="0" fontId="3" fillId="3" borderId="47" xfId="0" applyFont="1" applyFill="1" applyBorder="1" applyAlignment="1">
      <alignment horizontal="left" vertical="center" indent="1"/>
    </xf>
    <xf numFmtId="0" fontId="7" fillId="15" borderId="11" xfId="0" applyFont="1" applyFill="1" applyBorder="1" applyAlignment="1">
      <alignment horizontal="centerContinuous" vertical="center"/>
    </xf>
    <xf numFmtId="0" fontId="7" fillId="15" borderId="0" xfId="0" applyFont="1" applyFill="1" applyAlignment="1">
      <alignment horizontal="centerContinuous" vertical="center"/>
    </xf>
    <xf numFmtId="44" fontId="8" fillId="3" borderId="16" xfId="1" applyFont="1" applyFill="1" applyBorder="1" applyAlignment="1">
      <alignment horizontal="center" vertical="center"/>
    </xf>
    <xf numFmtId="10" fontId="8" fillId="3" borderId="16" xfId="2" applyNumberFormat="1" applyFont="1" applyFill="1" applyBorder="1" applyAlignment="1">
      <alignment horizontal="center" vertical="center"/>
    </xf>
    <xf numFmtId="0" fontId="8" fillId="3" borderId="34" xfId="0" applyFont="1" applyFill="1" applyBorder="1" applyAlignment="1">
      <alignment horizontal="center" vertical="center"/>
    </xf>
    <xf numFmtId="0" fontId="0" fillId="3" borderId="7" xfId="0" applyFill="1" applyBorder="1"/>
    <xf numFmtId="0" fontId="0" fillId="3" borderId="19" xfId="0" applyFill="1" applyBorder="1"/>
    <xf numFmtId="0" fontId="7" fillId="15" borderId="0" xfId="0" applyFont="1" applyFill="1" applyAlignment="1">
      <alignment horizontal="center" vertical="center"/>
    </xf>
    <xf numFmtId="0" fontId="7" fillId="15" borderId="13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Continuous" vertical="center"/>
    </xf>
    <xf numFmtId="0" fontId="6" fillId="2" borderId="9" xfId="0" applyFont="1" applyFill="1" applyBorder="1" applyAlignment="1">
      <alignment vertical="center"/>
    </xf>
    <xf numFmtId="0" fontId="6" fillId="2" borderId="10" xfId="0" applyFont="1" applyFill="1" applyBorder="1" applyAlignment="1">
      <alignment vertical="center"/>
    </xf>
    <xf numFmtId="0" fontId="6" fillId="2" borderId="0" xfId="0" applyFont="1" applyFill="1" applyAlignment="1">
      <alignment horizontal="centerContinuous" vertical="center"/>
    </xf>
    <xf numFmtId="0" fontId="6" fillId="2" borderId="4" xfId="0" applyFont="1" applyFill="1" applyBorder="1" applyAlignment="1">
      <alignment horizontal="centerContinuous" vertical="center"/>
    </xf>
    <xf numFmtId="0" fontId="6" fillId="2" borderId="5" xfId="0" applyFont="1" applyFill="1" applyBorder="1" applyAlignment="1">
      <alignment horizontal="centerContinuous" vertical="center"/>
    </xf>
    <xf numFmtId="0" fontId="3" fillId="7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Continuous" vertical="center"/>
    </xf>
    <xf numFmtId="0" fontId="4" fillId="2" borderId="8" xfId="0" applyFont="1" applyFill="1" applyBorder="1" applyAlignment="1">
      <alignment horizontal="left" vertical="center"/>
    </xf>
    <xf numFmtId="0" fontId="4" fillId="3" borderId="28" xfId="0" applyFont="1" applyFill="1" applyBorder="1" applyAlignment="1">
      <alignment horizontal="centerContinuous" vertic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44" fontId="13" fillId="9" borderId="41" xfId="1" applyFont="1" applyFill="1" applyBorder="1" applyAlignment="1">
      <alignment horizontal="left" vertical="center"/>
    </xf>
    <xf numFmtId="44" fontId="13" fillId="9" borderId="5" xfId="1" applyFont="1" applyFill="1" applyBorder="1" applyAlignment="1">
      <alignment horizontal="left" vertical="center"/>
    </xf>
    <xf numFmtId="44" fontId="13" fillId="9" borderId="6" xfId="1" applyFont="1" applyFill="1" applyBorder="1" applyAlignment="1">
      <alignment horizontal="left" vertical="center"/>
    </xf>
    <xf numFmtId="0" fontId="10" fillId="4" borderId="46" xfId="0" applyFont="1" applyFill="1" applyBorder="1" applyAlignment="1">
      <alignment horizontal="center" vertical="center" wrapText="1"/>
    </xf>
    <xf numFmtId="0" fontId="10" fillId="4" borderId="49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/>
    </xf>
    <xf numFmtId="0" fontId="6" fillId="3" borderId="22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0" fontId="10" fillId="4" borderId="45" xfId="0" applyFont="1" applyFill="1" applyBorder="1" applyAlignment="1">
      <alignment horizontal="center" vertical="center"/>
    </xf>
    <xf numFmtId="0" fontId="10" fillId="4" borderId="48" xfId="0" applyFont="1" applyFill="1" applyBorder="1" applyAlignment="1">
      <alignment horizontal="center" vertical="center"/>
    </xf>
    <xf numFmtId="0" fontId="10" fillId="4" borderId="44" xfId="0" applyFont="1" applyFill="1" applyBorder="1" applyAlignment="1">
      <alignment horizontal="center" vertical="center"/>
    </xf>
    <xf numFmtId="0" fontId="10" fillId="4" borderId="47" xfId="0" applyFont="1" applyFill="1" applyBorder="1" applyAlignment="1">
      <alignment horizontal="center" vertical="center"/>
    </xf>
    <xf numFmtId="0" fontId="3" fillId="5" borderId="18" xfId="0" applyFont="1" applyFill="1" applyBorder="1" applyAlignment="1">
      <alignment horizontal="left" vertical="center"/>
    </xf>
    <xf numFmtId="0" fontId="3" fillId="5" borderId="21" xfId="0" applyFont="1" applyFill="1" applyBorder="1" applyAlignment="1">
      <alignment horizontal="left" vertical="center"/>
    </xf>
    <xf numFmtId="0" fontId="3" fillId="5" borderId="22" xfId="0" applyFont="1" applyFill="1" applyBorder="1" applyAlignment="1">
      <alignment horizontal="left" vertical="center"/>
    </xf>
    <xf numFmtId="0" fontId="26" fillId="3" borderId="8" xfId="0" applyFont="1" applyFill="1" applyBorder="1"/>
    <xf numFmtId="0" fontId="26" fillId="3" borderId="10" xfId="0" applyFont="1" applyFill="1" applyBorder="1"/>
    <xf numFmtId="0" fontId="6" fillId="3" borderId="0" xfId="0" applyFont="1" applyFill="1" applyAlignment="1">
      <alignment horizontal="center" vertical="center"/>
    </xf>
    <xf numFmtId="44" fontId="14" fillId="7" borderId="9" xfId="1" applyFont="1" applyFill="1" applyBorder="1" applyAlignment="1">
      <alignment horizontal="center" vertical="center"/>
    </xf>
    <xf numFmtId="44" fontId="14" fillId="7" borderId="10" xfId="1" applyFont="1" applyFill="1" applyBorder="1" applyAlignment="1">
      <alignment horizontal="center" vertical="center"/>
    </xf>
    <xf numFmtId="0" fontId="4" fillId="8" borderId="8" xfId="0" applyFont="1" applyFill="1" applyBorder="1" applyAlignment="1">
      <alignment horizontal="left" vertical="center"/>
    </xf>
    <xf numFmtId="0" fontId="4" fillId="8" borderId="9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horizontal="left" vertical="center"/>
    </xf>
    <xf numFmtId="0" fontId="3" fillId="5" borderId="20" xfId="0" applyFont="1" applyFill="1" applyBorder="1" applyAlignment="1">
      <alignment horizontal="left" vertical="center"/>
    </xf>
    <xf numFmtId="0" fontId="3" fillId="5" borderId="0" xfId="0" applyFont="1" applyFill="1" applyAlignment="1">
      <alignment horizontal="left" vertical="center"/>
    </xf>
    <xf numFmtId="0" fontId="3" fillId="5" borderId="13" xfId="0" applyFont="1" applyFill="1" applyBorder="1" applyAlignment="1">
      <alignment horizontal="left" vertical="center"/>
    </xf>
    <xf numFmtId="0" fontId="4" fillId="8" borderId="1" xfId="0" applyFont="1" applyFill="1" applyBorder="1" applyAlignment="1">
      <alignment horizontal="center" vertical="center"/>
    </xf>
    <xf numFmtId="0" fontId="4" fillId="8" borderId="2" xfId="0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12" fillId="0" borderId="8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44" fontId="13" fillId="9" borderId="12" xfId="1" applyFont="1" applyFill="1" applyBorder="1" applyAlignment="1">
      <alignment horizontal="left" vertical="center"/>
    </xf>
    <xf numFmtId="44" fontId="13" fillId="9" borderId="16" xfId="1" applyFont="1" applyFill="1" applyBorder="1" applyAlignment="1">
      <alignment horizontal="left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6" fillId="3" borderId="32" xfId="0" applyFont="1" applyFill="1" applyBorder="1" applyAlignment="1">
      <alignment horizontal="center" vertical="center"/>
    </xf>
    <xf numFmtId="0" fontId="6" fillId="3" borderId="24" xfId="0" applyFont="1" applyFill="1" applyBorder="1" applyAlignment="1">
      <alignment horizontal="center" vertical="center"/>
    </xf>
    <xf numFmtId="44" fontId="17" fillId="6" borderId="9" xfId="1" applyFont="1" applyFill="1" applyBorder="1" applyAlignment="1">
      <alignment horizontal="center" vertical="center"/>
    </xf>
    <xf numFmtId="44" fontId="17" fillId="6" borderId="10" xfId="1" applyFont="1" applyFill="1" applyBorder="1" applyAlignment="1">
      <alignment horizontal="center" vertical="center"/>
    </xf>
    <xf numFmtId="44" fontId="14" fillId="7" borderId="9" xfId="0" applyNumberFormat="1" applyFont="1" applyFill="1" applyBorder="1" applyAlignment="1">
      <alignment horizontal="center" vertical="center"/>
    </xf>
    <xf numFmtId="44" fontId="14" fillId="7" borderId="10" xfId="0" applyNumberFormat="1" applyFont="1" applyFill="1" applyBorder="1" applyAlignment="1">
      <alignment horizontal="center" vertical="center"/>
    </xf>
    <xf numFmtId="44" fontId="17" fillId="6" borderId="5" xfId="1" applyFont="1" applyFill="1" applyBorder="1" applyAlignment="1">
      <alignment horizontal="center" vertical="center"/>
    </xf>
    <xf numFmtId="44" fontId="17" fillId="6" borderId="6" xfId="1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left" vertical="center"/>
    </xf>
    <xf numFmtId="0" fontId="4" fillId="8" borderId="5" xfId="0" applyFont="1" applyFill="1" applyBorder="1" applyAlignment="1">
      <alignment horizontal="left" vertical="center"/>
    </xf>
    <xf numFmtId="0" fontId="4" fillId="8" borderId="6" xfId="0" applyFont="1" applyFill="1" applyBorder="1" applyAlignment="1">
      <alignment horizontal="left" vertical="center"/>
    </xf>
    <xf numFmtId="0" fontId="3" fillId="9" borderId="14" xfId="0" applyFont="1" applyFill="1" applyBorder="1" applyAlignment="1">
      <alignment horizontal="left" vertical="center"/>
    </xf>
    <xf numFmtId="0" fontId="3" fillId="9" borderId="24" xfId="0" applyFont="1" applyFill="1" applyBorder="1" applyAlignment="1">
      <alignment horizontal="left" vertical="center"/>
    </xf>
    <xf numFmtId="0" fontId="3" fillId="9" borderId="51" xfId="0" applyFont="1" applyFill="1" applyBorder="1" applyAlignment="1">
      <alignment horizontal="left" vertical="center"/>
    </xf>
    <xf numFmtId="0" fontId="3" fillId="9" borderId="9" xfId="0" applyFont="1" applyFill="1" applyBorder="1" applyAlignment="1">
      <alignment horizontal="left" vertical="center"/>
    </xf>
    <xf numFmtId="0" fontId="3" fillId="9" borderId="10" xfId="0" applyFont="1" applyFill="1" applyBorder="1" applyAlignment="1">
      <alignment horizontal="left" vertical="center"/>
    </xf>
    <xf numFmtId="44" fontId="13" fillId="9" borderId="42" xfId="1" applyFont="1" applyFill="1" applyBorder="1" applyAlignment="1">
      <alignment horizontal="left" vertical="center"/>
    </xf>
    <xf numFmtId="44" fontId="13" fillId="9" borderId="43" xfId="1" applyFont="1" applyFill="1" applyBorder="1" applyAlignment="1">
      <alignment horizontal="left" vertical="center"/>
    </xf>
  </cellXfs>
  <cellStyles count="3">
    <cellStyle name="Currency" xfId="1" builtinId="4"/>
    <cellStyle name="Normal" xfId="0" builtinId="0"/>
    <cellStyle name="Percent" xfId="2" builtinId="5"/>
  </cellStyles>
  <dxfs count="2">
    <dxf>
      <fill>
        <patternFill>
          <bgColor rgb="FF00B05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E304D9-A0A0-48F5-89E9-72B14DA80C09}">
  <sheetPr>
    <tabColor rgb="FFFF0000"/>
  </sheetPr>
  <dimension ref="B1:AA23"/>
  <sheetViews>
    <sheetView showGridLines="0" workbookViewId="0">
      <selection activeCell="AA6" sqref="AA6"/>
    </sheetView>
  </sheetViews>
  <sheetFormatPr defaultColWidth="9.140625" defaultRowHeight="12.75" x14ac:dyDescent="0.2"/>
  <cols>
    <col min="1" max="1" width="2.28515625" style="1" customWidth="1"/>
    <col min="2" max="2" width="18.5703125" style="1" bestFit="1" customWidth="1"/>
    <col min="3" max="4" width="9.140625" style="1"/>
    <col min="5" max="5" width="6.85546875" style="1" customWidth="1"/>
    <col min="6" max="6" width="9.140625" style="1"/>
    <col min="7" max="7" width="8.7109375" style="1" customWidth="1"/>
    <col min="8" max="14" width="9.140625" style="1"/>
    <col min="15" max="15" width="9.140625" style="1" bestFit="1" customWidth="1"/>
    <col min="16" max="26" width="9.140625" style="1"/>
    <col min="27" max="27" width="18.42578125" style="1" bestFit="1" customWidth="1"/>
    <col min="28" max="16384" width="9.140625" style="1"/>
  </cols>
  <sheetData>
    <row r="1" spans="2:27" ht="7.5" customHeight="1" thickBot="1" x14ac:dyDescent="0.25">
      <c r="AA1" s="2" t="s">
        <v>54</v>
      </c>
    </row>
    <row r="2" spans="2:27" ht="13.5" thickBot="1" x14ac:dyDescent="0.25">
      <c r="B2" s="176" t="s">
        <v>0</v>
      </c>
      <c r="C2" s="177"/>
      <c r="D2" s="177"/>
      <c r="E2" s="177"/>
      <c r="F2" s="177"/>
      <c r="G2" s="177"/>
      <c r="H2" s="177"/>
      <c r="I2" s="177"/>
      <c r="J2" s="177"/>
      <c r="K2" s="178"/>
      <c r="AA2" s="2" t="s">
        <v>55</v>
      </c>
    </row>
    <row r="3" spans="2:27" x14ac:dyDescent="0.2">
      <c r="B3" s="46" t="s">
        <v>49</v>
      </c>
      <c r="C3" s="45"/>
      <c r="D3" s="45"/>
      <c r="E3" s="45"/>
      <c r="F3" s="45"/>
      <c r="G3" s="45"/>
      <c r="H3" s="45"/>
      <c r="I3" s="45"/>
      <c r="J3" s="45"/>
      <c r="K3" s="45"/>
      <c r="AA3" s="2" t="s">
        <v>56</v>
      </c>
    </row>
    <row r="4" spans="2:27" x14ac:dyDescent="0.2">
      <c r="B4" s="1" t="s">
        <v>45</v>
      </c>
      <c r="AA4" s="3" t="s">
        <v>57</v>
      </c>
    </row>
    <row r="5" spans="2:27" x14ac:dyDescent="0.2">
      <c r="B5" s="1" t="s">
        <v>44</v>
      </c>
      <c r="AA5" s="2" t="s">
        <v>58</v>
      </c>
    </row>
    <row r="6" spans="2:27" ht="14.45" customHeight="1" thickBot="1" x14ac:dyDescent="0.25">
      <c r="AA6" s="3" t="s">
        <v>59</v>
      </c>
    </row>
    <row r="7" spans="2:27" ht="14.45" customHeight="1" thickBot="1" x14ac:dyDescent="0.25">
      <c r="B7" s="173" t="s">
        <v>1</v>
      </c>
      <c r="C7" s="174"/>
      <c r="D7" s="174"/>
      <c r="E7" s="174"/>
      <c r="F7" s="174"/>
      <c r="G7" s="174"/>
      <c r="H7" s="174"/>
      <c r="I7" s="174"/>
      <c r="J7" s="174"/>
      <c r="K7" s="175"/>
      <c r="AA7" s="2" t="s">
        <v>60</v>
      </c>
    </row>
    <row r="8" spans="2:27" ht="14.45" customHeight="1" x14ac:dyDescent="0.2">
      <c r="B8" s="4" t="s">
        <v>2</v>
      </c>
      <c r="C8" s="1" t="s">
        <v>46</v>
      </c>
      <c r="AA8" s="2" t="s">
        <v>61</v>
      </c>
    </row>
    <row r="9" spans="2:27" ht="14.45" customHeight="1" x14ac:dyDescent="0.2">
      <c r="B9" s="4" t="s">
        <v>3</v>
      </c>
      <c r="C9" s="1" t="s">
        <v>4</v>
      </c>
      <c r="AA9" s="2" t="s">
        <v>62</v>
      </c>
    </row>
    <row r="10" spans="2:27" ht="14.45" customHeight="1" x14ac:dyDescent="0.2">
      <c r="B10" s="4" t="s">
        <v>5</v>
      </c>
      <c r="C10" s="1" t="s">
        <v>6</v>
      </c>
      <c r="AA10" s="3" t="s">
        <v>63</v>
      </c>
    </row>
    <row r="11" spans="2:27" ht="14.45" customHeight="1" x14ac:dyDescent="0.2">
      <c r="B11" s="4" t="s">
        <v>8</v>
      </c>
      <c r="C11" s="1" t="s">
        <v>41</v>
      </c>
      <c r="AA11" s="2" t="s">
        <v>64</v>
      </c>
    </row>
    <row r="12" spans="2:27" ht="14.45" customHeight="1" x14ac:dyDescent="0.2">
      <c r="B12" s="4" t="s">
        <v>9</v>
      </c>
      <c r="C12" s="1" t="s">
        <v>42</v>
      </c>
      <c r="AA12" s="3" t="s">
        <v>65</v>
      </c>
    </row>
    <row r="13" spans="2:27" ht="13.5" thickBot="1" x14ac:dyDescent="0.25"/>
    <row r="14" spans="2:27" ht="13.5" thickBot="1" x14ac:dyDescent="0.25">
      <c r="B14" s="173" t="s">
        <v>10</v>
      </c>
      <c r="C14" s="174"/>
      <c r="D14" s="174"/>
      <c r="E14" s="174"/>
      <c r="F14" s="174"/>
      <c r="G14" s="174"/>
      <c r="H14" s="174"/>
      <c r="I14" s="174"/>
      <c r="J14" s="174"/>
      <c r="K14" s="175"/>
    </row>
    <row r="15" spans="2:27" x14ac:dyDescent="0.2">
      <c r="B15" s="5" t="s">
        <v>11</v>
      </c>
      <c r="C15" s="1" t="s">
        <v>12</v>
      </c>
    </row>
    <row r="16" spans="2:27" x14ac:dyDescent="0.2">
      <c r="B16" s="5"/>
      <c r="C16" s="6" t="s">
        <v>13</v>
      </c>
    </row>
    <row r="17" spans="2:11" x14ac:dyDescent="0.2">
      <c r="B17" s="5"/>
      <c r="C17" s="6" t="s">
        <v>14</v>
      </c>
    </row>
    <row r="18" spans="2:11" ht="13.5" thickBot="1" x14ac:dyDescent="0.25"/>
    <row r="19" spans="2:11" ht="13.5" thickBot="1" x14ac:dyDescent="0.25">
      <c r="B19" s="173" t="s">
        <v>15</v>
      </c>
      <c r="C19" s="174"/>
      <c r="D19" s="174"/>
      <c r="E19" s="174"/>
      <c r="F19" s="174"/>
      <c r="G19" s="174"/>
      <c r="H19" s="174"/>
      <c r="I19" s="174"/>
      <c r="J19" s="174"/>
      <c r="K19" s="175"/>
    </row>
    <row r="20" spans="2:11" x14ac:dyDescent="0.2">
      <c r="B20" s="1" t="s">
        <v>39</v>
      </c>
    </row>
    <row r="21" spans="2:11" x14ac:dyDescent="0.2">
      <c r="B21" s="1" t="s">
        <v>43</v>
      </c>
    </row>
    <row r="22" spans="2:11" x14ac:dyDescent="0.2">
      <c r="B22" s="1" t="s">
        <v>16</v>
      </c>
    </row>
    <row r="23" spans="2:11" x14ac:dyDescent="0.2">
      <c r="B23" s="1" t="s">
        <v>50</v>
      </c>
    </row>
  </sheetData>
  <mergeCells count="4">
    <mergeCell ref="B7:K7"/>
    <mergeCell ref="B14:K14"/>
    <mergeCell ref="B19:K19"/>
    <mergeCell ref="B2:K2"/>
  </mergeCells>
  <phoneticPr fontId="18" type="noConversion"/>
  <pageMargins left="0.7" right="0.7" top="0.75" bottom="0.75" header="0.3" footer="0.3"/>
  <pageSetup orientation="portrait" horizontalDpi="90" verticalDpi="9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B49D3C-266E-4924-9ACB-2ED5713B9773}">
  <sheetPr>
    <tabColor rgb="FF00B0F0"/>
    <pageSetUpPr fitToPage="1"/>
  </sheetPr>
  <dimension ref="B1:J112"/>
  <sheetViews>
    <sheetView showGridLines="0" tabSelected="1" zoomScaleNormal="100" workbookViewId="0">
      <selection activeCell="E108" sqref="E108"/>
    </sheetView>
  </sheetViews>
  <sheetFormatPr defaultRowHeight="15" x14ac:dyDescent="0.25"/>
  <cols>
    <col min="1" max="1" width="2.140625" customWidth="1"/>
    <col min="2" max="2" width="27.85546875" customWidth="1"/>
    <col min="3" max="3" width="15.28515625" customWidth="1"/>
    <col min="4" max="4" width="15.42578125" bestFit="1" customWidth="1"/>
    <col min="5" max="5" width="12" bestFit="1" customWidth="1"/>
    <col min="6" max="6" width="15.42578125" bestFit="1" customWidth="1"/>
    <col min="7" max="7" width="12" bestFit="1" customWidth="1"/>
    <col min="8" max="8" width="15.7109375" bestFit="1" customWidth="1"/>
    <col min="9" max="9" width="9.140625" customWidth="1"/>
    <col min="10" max="10" width="17" customWidth="1"/>
  </cols>
  <sheetData>
    <row r="1" spans="2:10" ht="16.5" thickBot="1" x14ac:dyDescent="0.3">
      <c r="B1" s="195" t="s">
        <v>40</v>
      </c>
      <c r="C1" s="196"/>
    </row>
    <row r="2" spans="2:10" ht="15.95" customHeight="1" x14ac:dyDescent="0.25">
      <c r="B2" s="134" t="s">
        <v>51</v>
      </c>
      <c r="C2" s="135"/>
      <c r="D2" s="135"/>
      <c r="E2" s="135"/>
      <c r="F2" s="135"/>
      <c r="G2" s="135"/>
      <c r="H2" s="135"/>
      <c r="I2" s="135"/>
      <c r="J2" s="136"/>
    </row>
    <row r="3" spans="2:10" ht="15.95" customHeight="1" x14ac:dyDescent="0.25">
      <c r="B3" s="137"/>
      <c r="C3" s="166"/>
      <c r="D3" s="197" t="s">
        <v>132</v>
      </c>
      <c r="E3" s="197"/>
      <c r="F3" s="197"/>
      <c r="G3" s="197"/>
      <c r="H3" s="166"/>
      <c r="I3" s="166"/>
      <c r="J3" s="138"/>
    </row>
    <row r="4" spans="2:10" ht="15.95" customHeight="1" x14ac:dyDescent="0.25">
      <c r="B4" s="137"/>
      <c r="C4" s="166"/>
      <c r="D4" s="197" t="s">
        <v>133</v>
      </c>
      <c r="E4" s="197"/>
      <c r="F4" s="197"/>
      <c r="G4" s="197"/>
      <c r="H4" s="166"/>
      <c r="I4" s="166"/>
      <c r="J4" s="138"/>
    </row>
    <row r="5" spans="2:10" ht="15.95" customHeight="1" thickBot="1" x14ac:dyDescent="0.3">
      <c r="B5" s="167"/>
      <c r="C5" s="168"/>
      <c r="D5" s="139" t="s">
        <v>119</v>
      </c>
      <c r="E5" s="169">
        <f>C22</f>
        <v>0</v>
      </c>
      <c r="F5" s="139" t="s">
        <v>120</v>
      </c>
      <c r="G5" s="169">
        <f>SUMIF(B11:B21,"affordable*",C11:C21)</f>
        <v>0</v>
      </c>
      <c r="H5" s="168"/>
      <c r="I5" s="168"/>
      <c r="J5" s="170"/>
    </row>
    <row r="6" spans="2:10" ht="16.5" thickBot="1" x14ac:dyDescent="0.3">
      <c r="B6" s="7"/>
      <c r="C6" s="7"/>
      <c r="D6" s="7"/>
      <c r="E6" s="7"/>
      <c r="F6" s="7"/>
      <c r="G6" s="7"/>
      <c r="H6" s="7"/>
      <c r="I6" s="7"/>
      <c r="J6" s="7"/>
    </row>
    <row r="7" spans="2:10" ht="15.6" customHeight="1" thickBot="1" x14ac:dyDescent="0.3">
      <c r="B7" s="71" t="s">
        <v>118</v>
      </c>
      <c r="C7" s="72"/>
      <c r="D7" s="72"/>
      <c r="E7" s="73"/>
      <c r="F7" s="34" t="s">
        <v>1</v>
      </c>
      <c r="G7" s="35"/>
      <c r="H7" s="35"/>
      <c r="I7" s="214" t="s">
        <v>24</v>
      </c>
      <c r="J7" s="215"/>
    </row>
    <row r="8" spans="2:10" ht="15.6" customHeight="1" thickBot="1" x14ac:dyDescent="0.3">
      <c r="D8" s="7"/>
      <c r="E8" s="50"/>
      <c r="F8" s="34"/>
      <c r="G8" s="35"/>
      <c r="H8" s="35"/>
      <c r="I8" s="140"/>
      <c r="J8" s="141"/>
    </row>
    <row r="9" spans="2:10" ht="15.75" x14ac:dyDescent="0.25">
      <c r="B9" s="190" t="s">
        <v>20</v>
      </c>
      <c r="C9" s="188" t="s">
        <v>21</v>
      </c>
      <c r="D9" s="188" t="s">
        <v>117</v>
      </c>
      <c r="E9" s="182" t="s">
        <v>22</v>
      </c>
      <c r="F9" s="142" t="s">
        <v>47</v>
      </c>
      <c r="G9" s="52"/>
      <c r="H9" s="37"/>
      <c r="I9" s="216"/>
      <c r="J9" s="217"/>
    </row>
    <row r="10" spans="2:10" ht="16.5" thickBot="1" x14ac:dyDescent="0.3">
      <c r="B10" s="191"/>
      <c r="C10" s="189"/>
      <c r="D10" s="189"/>
      <c r="E10" s="183"/>
      <c r="F10" s="53" t="s">
        <v>66</v>
      </c>
      <c r="H10" s="38"/>
      <c r="I10" s="184"/>
      <c r="J10" s="185"/>
    </row>
    <row r="11" spans="2:10" ht="15.75" x14ac:dyDescent="0.25">
      <c r="B11" s="13"/>
      <c r="C11" s="14"/>
      <c r="D11" s="14"/>
      <c r="E11" s="40"/>
      <c r="F11" s="8" t="s">
        <v>48</v>
      </c>
      <c r="H11" s="36"/>
      <c r="I11" s="184"/>
      <c r="J11" s="185"/>
    </row>
    <row r="12" spans="2:10" ht="15.75" x14ac:dyDescent="0.25">
      <c r="B12" s="16"/>
      <c r="C12" s="17"/>
      <c r="D12" s="14"/>
      <c r="E12" s="41"/>
      <c r="F12" s="8" t="s">
        <v>127</v>
      </c>
      <c r="H12" s="115"/>
      <c r="I12" s="184"/>
      <c r="J12" s="185"/>
    </row>
    <row r="13" spans="2:10" ht="15.75" x14ac:dyDescent="0.25">
      <c r="B13" s="16"/>
      <c r="C13" s="17"/>
      <c r="D13" s="14"/>
      <c r="E13" s="41"/>
      <c r="F13" s="8" t="s">
        <v>128</v>
      </c>
      <c r="H13" s="115"/>
      <c r="I13" s="184"/>
      <c r="J13" s="185"/>
    </row>
    <row r="14" spans="2:10" ht="15.75" thickBot="1" x14ac:dyDescent="0.3">
      <c r="B14" s="16"/>
      <c r="C14" s="17"/>
      <c r="D14" s="14"/>
      <c r="E14" s="41"/>
      <c r="F14" s="69"/>
      <c r="G14" s="11"/>
      <c r="H14" s="11"/>
      <c r="I14" s="11"/>
      <c r="J14" s="70"/>
    </row>
    <row r="15" spans="2:10" ht="15.75" thickBot="1" x14ac:dyDescent="0.3">
      <c r="B15" s="16"/>
      <c r="C15" s="17"/>
      <c r="D15" s="14"/>
      <c r="E15" s="41"/>
      <c r="F15" s="71" t="s">
        <v>36</v>
      </c>
      <c r="G15" s="72"/>
      <c r="H15" s="72"/>
      <c r="I15" s="72"/>
      <c r="J15" s="73"/>
    </row>
    <row r="16" spans="2:10" x14ac:dyDescent="0.25">
      <c r="B16" s="16"/>
      <c r="C16" s="17"/>
      <c r="D16" s="14"/>
      <c r="E16" s="41"/>
      <c r="F16" s="154"/>
      <c r="G16" s="155"/>
      <c r="H16" s="161" t="s">
        <v>136</v>
      </c>
      <c r="I16" s="155"/>
      <c r="J16" s="162" t="s">
        <v>140</v>
      </c>
    </row>
    <row r="17" spans="2:10" ht="15.75" x14ac:dyDescent="0.25">
      <c r="B17" s="16"/>
      <c r="C17" s="17"/>
      <c r="D17" s="14"/>
      <c r="E17" s="42"/>
      <c r="F17" s="8" t="s">
        <v>67</v>
      </c>
      <c r="G17" s="53"/>
      <c r="H17" s="159"/>
      <c r="I17" s="7"/>
      <c r="J17" s="160"/>
    </row>
    <row r="18" spans="2:10" ht="15.75" x14ac:dyDescent="0.25">
      <c r="B18" s="16"/>
      <c r="C18" s="17"/>
      <c r="D18" s="14"/>
      <c r="E18" s="42"/>
      <c r="F18" s="8" t="s">
        <v>52</v>
      </c>
      <c r="G18" s="53"/>
      <c r="H18" s="61"/>
      <c r="I18" s="7"/>
      <c r="J18" s="156"/>
    </row>
    <row r="19" spans="2:10" ht="15.75" x14ac:dyDescent="0.25">
      <c r="B19" s="16"/>
      <c r="C19" s="17"/>
      <c r="D19" s="14"/>
      <c r="E19" s="42"/>
      <c r="F19" s="8" t="s">
        <v>17</v>
      </c>
      <c r="G19" s="7"/>
      <c r="H19" s="9"/>
      <c r="I19" s="7"/>
      <c r="J19" s="157"/>
    </row>
    <row r="20" spans="2:10" ht="16.5" thickBot="1" x14ac:dyDescent="0.3">
      <c r="B20" s="16"/>
      <c r="C20" s="17"/>
      <c r="D20" s="14"/>
      <c r="E20" s="42"/>
      <c r="F20" s="8" t="s">
        <v>18</v>
      </c>
      <c r="G20" s="53"/>
      <c r="H20" s="74"/>
      <c r="I20" s="7"/>
      <c r="J20" s="158"/>
    </row>
    <row r="21" spans="2:10" ht="16.5" thickBot="1" x14ac:dyDescent="0.3">
      <c r="B21" s="43"/>
      <c r="C21" s="44"/>
      <c r="D21" s="44"/>
      <c r="E21" s="48"/>
      <c r="F21" s="10" t="s">
        <v>53</v>
      </c>
      <c r="G21" s="11"/>
      <c r="H21" s="75" t="str">
        <f>IFERROR(MROUND(-(PMT((H19/2+1)^(1/6)-1,(H20*12),H18)),1),"")</f>
        <v/>
      </c>
      <c r="I21" s="12"/>
      <c r="J21" s="75" t="str">
        <f>IFERROR(MROUND(-(PMT((J19/2+1)^(1/6)-1,(J20*12),J18)),1),"")</f>
        <v/>
      </c>
    </row>
    <row r="22" spans="2:10" ht="15.75" thickBot="1" x14ac:dyDescent="0.3">
      <c r="B22" s="54" t="s">
        <v>23</v>
      </c>
      <c r="C22" s="55">
        <f>SUM(C11:C21)</f>
        <v>0</v>
      </c>
      <c r="D22" s="107"/>
      <c r="E22" s="56">
        <f>SUMPRODUCT(C11:C21,E11:E21)</f>
        <v>0</v>
      </c>
      <c r="F22" s="69"/>
      <c r="G22" s="11"/>
      <c r="H22" s="11"/>
      <c r="I22" s="11"/>
      <c r="J22" s="70"/>
    </row>
    <row r="23" spans="2:10" x14ac:dyDescent="0.25">
      <c r="B23" s="105" t="s">
        <v>125</v>
      </c>
      <c r="C23" s="106">
        <f>C110</f>
        <v>0</v>
      </c>
      <c r="E23" s="102"/>
    </row>
    <row r="24" spans="2:10" ht="15.75" thickBot="1" x14ac:dyDescent="0.3">
      <c r="B24" s="103" t="s">
        <v>126</v>
      </c>
      <c r="C24" s="104" t="str">
        <f>IFERROR(C23/C22,"")</f>
        <v/>
      </c>
      <c r="E24" s="102"/>
    </row>
    <row r="25" spans="2:10" ht="15.75" thickBot="1" x14ac:dyDescent="0.3"/>
    <row r="26" spans="2:10" ht="15.75" thickBot="1" x14ac:dyDescent="0.3">
      <c r="B26" s="71" t="s">
        <v>100</v>
      </c>
      <c r="C26" s="72"/>
      <c r="D26" s="73"/>
      <c r="E26" s="71"/>
      <c r="F26" s="72"/>
      <c r="G26" s="73"/>
      <c r="H26" s="71"/>
      <c r="I26" s="72"/>
      <c r="J26" s="73"/>
    </row>
    <row r="27" spans="2:10" x14ac:dyDescent="0.25">
      <c r="B27" s="51"/>
      <c r="C27" s="84"/>
      <c r="D27" s="52"/>
      <c r="E27" s="86" t="s">
        <v>24</v>
      </c>
      <c r="F27" s="87"/>
      <c r="G27" s="86"/>
      <c r="H27" s="86"/>
      <c r="I27" s="87"/>
      <c r="J27" s="88"/>
    </row>
    <row r="28" spans="2:10" x14ac:dyDescent="0.25">
      <c r="B28" s="57" t="s">
        <v>68</v>
      </c>
      <c r="C28" s="122"/>
      <c r="D28" s="68">
        <v>0</v>
      </c>
      <c r="E28" s="1"/>
      <c r="F28" s="123"/>
      <c r="G28" s="1"/>
      <c r="H28" s="1"/>
      <c r="J28" s="50"/>
    </row>
    <row r="29" spans="2:10" x14ac:dyDescent="0.25">
      <c r="B29" s="57" t="s">
        <v>69</v>
      </c>
      <c r="C29" s="122"/>
      <c r="D29" s="68">
        <v>0</v>
      </c>
      <c r="E29" s="123"/>
      <c r="F29" s="123"/>
      <c r="G29" s="1"/>
      <c r="H29" s="124"/>
      <c r="J29" s="50"/>
    </row>
    <row r="30" spans="2:10" x14ac:dyDescent="0.25">
      <c r="B30" s="57" t="s">
        <v>70</v>
      </c>
      <c r="C30" s="122"/>
      <c r="D30" s="68">
        <v>0</v>
      </c>
      <c r="E30" s="123"/>
      <c r="F30" s="123"/>
      <c r="G30" s="1"/>
      <c r="H30" s="1"/>
      <c r="J30" s="50"/>
    </row>
    <row r="31" spans="2:10" x14ac:dyDescent="0.25">
      <c r="B31" s="57" t="s">
        <v>71</v>
      </c>
      <c r="C31" s="122"/>
      <c r="D31" s="68">
        <v>0</v>
      </c>
      <c r="E31" s="123"/>
      <c r="F31" s="123"/>
      <c r="G31" s="1"/>
      <c r="H31" s="1"/>
      <c r="J31" s="50"/>
    </row>
    <row r="32" spans="2:10" x14ac:dyDescent="0.25">
      <c r="B32" s="57" t="s">
        <v>72</v>
      </c>
      <c r="C32" s="122"/>
      <c r="D32" s="68">
        <v>0</v>
      </c>
      <c r="E32" s="123"/>
      <c r="F32" s="123"/>
      <c r="G32" s="1"/>
      <c r="H32" s="1"/>
      <c r="J32" s="50"/>
    </row>
    <row r="33" spans="2:10" x14ac:dyDescent="0.25">
      <c r="B33" s="57" t="s">
        <v>73</v>
      </c>
      <c r="C33" s="122"/>
      <c r="D33" s="68">
        <v>0</v>
      </c>
      <c r="E33" s="123"/>
      <c r="F33" s="123"/>
      <c r="G33" s="1"/>
      <c r="H33" s="1"/>
      <c r="J33" s="50"/>
    </row>
    <row r="34" spans="2:10" x14ac:dyDescent="0.25">
      <c r="B34" s="57" t="s">
        <v>74</v>
      </c>
      <c r="C34" s="122"/>
      <c r="D34" s="68">
        <v>0</v>
      </c>
      <c r="E34" s="123"/>
      <c r="F34" s="123"/>
      <c r="G34" s="1"/>
      <c r="H34" s="1"/>
      <c r="J34" s="50"/>
    </row>
    <row r="35" spans="2:10" x14ac:dyDescent="0.25">
      <c r="B35" s="63" t="s">
        <v>75</v>
      </c>
      <c r="C35" s="125"/>
      <c r="D35" s="76">
        <f>SUM(D28:D34)</f>
        <v>0</v>
      </c>
      <c r="E35" s="126"/>
      <c r="F35" s="127"/>
      <c r="G35" s="1"/>
      <c r="H35" s="1"/>
      <c r="J35" s="50"/>
    </row>
    <row r="36" spans="2:10" x14ac:dyDescent="0.25">
      <c r="B36" s="49"/>
      <c r="C36" s="123"/>
      <c r="D36" s="123"/>
      <c r="E36" s="123"/>
      <c r="F36" s="123"/>
      <c r="G36" s="1"/>
      <c r="H36" s="1"/>
      <c r="J36" s="50"/>
    </row>
    <row r="37" spans="2:10" x14ac:dyDescent="0.25">
      <c r="B37" s="62" t="s">
        <v>76</v>
      </c>
      <c r="C37" s="122"/>
      <c r="D37" s="68">
        <v>0</v>
      </c>
      <c r="E37" s="123"/>
      <c r="F37" s="123"/>
      <c r="G37" s="1"/>
      <c r="H37" s="1"/>
      <c r="J37" s="50"/>
    </row>
    <row r="38" spans="2:10" x14ac:dyDescent="0.25">
      <c r="B38" s="62" t="s">
        <v>77</v>
      </c>
      <c r="C38" s="122"/>
      <c r="D38" s="68">
        <v>0</v>
      </c>
      <c r="E38" s="123"/>
      <c r="F38" s="123"/>
      <c r="G38" s="1"/>
      <c r="H38" s="1"/>
      <c r="J38" s="50"/>
    </row>
    <row r="39" spans="2:10" x14ac:dyDescent="0.25">
      <c r="B39" s="62" t="s">
        <v>78</v>
      </c>
      <c r="C39" s="122"/>
      <c r="D39" s="68">
        <v>0</v>
      </c>
      <c r="E39" s="123"/>
      <c r="F39" s="123"/>
      <c r="G39" s="1"/>
      <c r="H39" s="1"/>
      <c r="J39" s="50"/>
    </row>
    <row r="40" spans="2:10" x14ac:dyDescent="0.25">
      <c r="B40" s="62" t="s">
        <v>79</v>
      </c>
      <c r="C40" s="122"/>
      <c r="D40" s="68">
        <v>0</v>
      </c>
      <c r="E40" s="123"/>
      <c r="F40" s="123"/>
      <c r="G40" s="1"/>
      <c r="H40" s="1"/>
      <c r="J40" s="50"/>
    </row>
    <row r="41" spans="2:10" x14ac:dyDescent="0.25">
      <c r="B41" s="62" t="s">
        <v>80</v>
      </c>
      <c r="C41" s="122"/>
      <c r="D41" s="68">
        <v>0</v>
      </c>
      <c r="E41" s="123"/>
      <c r="F41" s="128"/>
      <c r="G41" s="129"/>
      <c r="H41" s="1"/>
      <c r="J41" s="50"/>
    </row>
    <row r="42" spans="2:10" x14ac:dyDescent="0.25">
      <c r="B42" s="62" t="s">
        <v>81</v>
      </c>
      <c r="C42" s="122"/>
      <c r="D42" s="68">
        <v>0</v>
      </c>
      <c r="E42" s="123"/>
      <c r="F42" s="123"/>
      <c r="G42" s="1"/>
      <c r="H42" s="1"/>
      <c r="J42" s="50"/>
    </row>
    <row r="43" spans="2:10" x14ac:dyDescent="0.25">
      <c r="B43" s="62" t="s">
        <v>82</v>
      </c>
      <c r="C43" s="122"/>
      <c r="D43" s="68">
        <v>0</v>
      </c>
      <c r="E43" s="123"/>
      <c r="F43" s="123"/>
      <c r="G43" s="1"/>
      <c r="H43" s="1"/>
      <c r="J43" s="50"/>
    </row>
    <row r="44" spans="2:10" x14ac:dyDescent="0.25">
      <c r="B44" s="62" t="s">
        <v>83</v>
      </c>
      <c r="C44" s="122"/>
      <c r="D44" s="68">
        <v>0</v>
      </c>
      <c r="E44" s="123"/>
      <c r="F44" s="123"/>
      <c r="G44" s="1"/>
      <c r="H44" s="1"/>
      <c r="J44" s="50"/>
    </row>
    <row r="45" spans="2:10" x14ac:dyDescent="0.25">
      <c r="B45" s="62" t="s">
        <v>84</v>
      </c>
      <c r="C45" s="130"/>
      <c r="D45" s="68">
        <v>0</v>
      </c>
      <c r="E45" s="123"/>
      <c r="F45" s="123"/>
      <c r="G45" s="1"/>
      <c r="H45" s="1"/>
      <c r="J45" s="50"/>
    </row>
    <row r="46" spans="2:10" x14ac:dyDescent="0.25">
      <c r="B46" s="62" t="s">
        <v>85</v>
      </c>
      <c r="C46" s="122"/>
      <c r="D46" s="68">
        <v>0</v>
      </c>
      <c r="E46" s="123"/>
      <c r="F46" s="123"/>
      <c r="G46" s="1"/>
      <c r="H46" s="1"/>
      <c r="J46" s="50"/>
    </row>
    <row r="47" spans="2:10" x14ac:dyDescent="0.25">
      <c r="B47" s="62" t="s">
        <v>86</v>
      </c>
      <c r="C47" s="122"/>
      <c r="D47" s="68">
        <v>0</v>
      </c>
      <c r="E47" s="123"/>
      <c r="F47" s="123"/>
      <c r="G47" s="1"/>
      <c r="H47" s="1"/>
      <c r="J47" s="50"/>
    </row>
    <row r="48" spans="2:10" x14ac:dyDescent="0.25">
      <c r="B48" s="62" t="s">
        <v>87</v>
      </c>
      <c r="C48" s="122"/>
      <c r="D48" s="68">
        <v>0</v>
      </c>
      <c r="E48" s="123"/>
      <c r="F48" s="123"/>
      <c r="G48" s="1"/>
      <c r="H48" s="1"/>
      <c r="J48" s="50"/>
    </row>
    <row r="49" spans="2:10" x14ac:dyDescent="0.25">
      <c r="B49" s="62" t="s">
        <v>88</v>
      </c>
      <c r="C49" s="122"/>
      <c r="D49" s="68">
        <v>0</v>
      </c>
      <c r="E49" s="123"/>
      <c r="F49" s="123"/>
      <c r="G49" s="1"/>
      <c r="H49" s="1"/>
      <c r="J49" s="50"/>
    </row>
    <row r="50" spans="2:10" x14ac:dyDescent="0.25">
      <c r="B50" s="62" t="s">
        <v>34</v>
      </c>
      <c r="C50" s="122"/>
      <c r="D50" s="68">
        <v>0</v>
      </c>
      <c r="E50" s="123"/>
      <c r="F50" s="123"/>
      <c r="G50" s="1"/>
      <c r="H50" s="1"/>
      <c r="J50" s="50"/>
    </row>
    <row r="51" spans="2:10" x14ac:dyDescent="0.25">
      <c r="B51" s="62" t="s">
        <v>89</v>
      </c>
      <c r="C51" s="122"/>
      <c r="D51" s="68">
        <v>0</v>
      </c>
      <c r="E51" s="131"/>
      <c r="F51" s="123"/>
      <c r="G51" s="1"/>
      <c r="H51" s="129"/>
      <c r="J51" s="50"/>
    </row>
    <row r="52" spans="2:10" x14ac:dyDescent="0.25">
      <c r="B52" s="62" t="s">
        <v>90</v>
      </c>
      <c r="C52" s="122"/>
      <c r="D52" s="68">
        <v>0</v>
      </c>
      <c r="E52" s="123"/>
      <c r="F52" s="123"/>
      <c r="G52" s="1"/>
      <c r="H52" s="1"/>
      <c r="J52" s="50"/>
    </row>
    <row r="53" spans="2:10" x14ac:dyDescent="0.25">
      <c r="B53" s="62" t="s">
        <v>91</v>
      </c>
      <c r="C53" s="68">
        <v>0</v>
      </c>
      <c r="D53" s="132"/>
      <c r="E53" s="123"/>
      <c r="F53" s="123"/>
      <c r="G53" s="1"/>
      <c r="H53" s="1"/>
      <c r="J53" s="50"/>
    </row>
    <row r="54" spans="2:10" x14ac:dyDescent="0.25">
      <c r="B54" s="62" t="s">
        <v>92</v>
      </c>
      <c r="C54" s="60">
        <v>0</v>
      </c>
      <c r="D54" s="132"/>
      <c r="E54" s="123"/>
      <c r="F54" s="123"/>
      <c r="G54" s="1"/>
      <c r="H54" s="1"/>
      <c r="J54" s="50"/>
    </row>
    <row r="55" spans="2:10" x14ac:dyDescent="0.25">
      <c r="B55" s="62" t="s">
        <v>93</v>
      </c>
      <c r="C55" s="122"/>
      <c r="D55" s="78">
        <f>SUM(C53:C54)</f>
        <v>0</v>
      </c>
      <c r="E55" s="123"/>
      <c r="F55" s="123"/>
      <c r="G55" s="1"/>
      <c r="H55" s="1"/>
      <c r="J55" s="50"/>
    </row>
    <row r="56" spans="2:10" x14ac:dyDescent="0.25">
      <c r="B56" s="63" t="s">
        <v>94</v>
      </c>
      <c r="C56" s="125"/>
      <c r="D56" s="76">
        <f>SUM(D37:D55)</f>
        <v>0</v>
      </c>
      <c r="E56" s="125"/>
      <c r="F56" s="127"/>
      <c r="G56" s="1"/>
      <c r="H56" s="1"/>
      <c r="J56" s="50"/>
    </row>
    <row r="57" spans="2:10" x14ac:dyDescent="0.25">
      <c r="B57" s="64"/>
      <c r="C57" s="125"/>
      <c r="D57" s="125"/>
      <c r="E57" s="125"/>
      <c r="F57" s="126"/>
      <c r="G57" s="1"/>
      <c r="H57" s="1"/>
      <c r="J57" s="50"/>
    </row>
    <row r="58" spans="2:10" ht="15.75" thickBot="1" x14ac:dyDescent="0.3">
      <c r="B58" s="63" t="s">
        <v>95</v>
      </c>
      <c r="C58" s="125"/>
      <c r="D58" s="77">
        <f>D35+D56</f>
        <v>0</v>
      </c>
      <c r="E58" s="125"/>
      <c r="F58" s="127"/>
      <c r="G58" s="1"/>
      <c r="H58" s="1"/>
      <c r="J58" s="50"/>
    </row>
    <row r="59" spans="2:10" ht="15.75" thickTop="1" x14ac:dyDescent="0.25">
      <c r="B59" s="62"/>
      <c r="C59" s="122"/>
      <c r="D59" s="122"/>
      <c r="E59" s="122"/>
      <c r="F59" s="123"/>
      <c r="G59" s="1"/>
      <c r="H59" s="1"/>
      <c r="J59" s="50"/>
    </row>
    <row r="60" spans="2:10" ht="15.75" thickBot="1" x14ac:dyDescent="0.3">
      <c r="B60" s="49"/>
      <c r="C60" s="123"/>
      <c r="D60" s="123"/>
      <c r="E60" s="123"/>
      <c r="F60" s="123"/>
      <c r="G60" s="1"/>
      <c r="H60" s="1"/>
      <c r="J60" s="50"/>
    </row>
    <row r="61" spans="2:10" ht="15.75" thickBot="1" x14ac:dyDescent="0.3">
      <c r="B61" s="145" t="s">
        <v>96</v>
      </c>
      <c r="C61" s="146">
        <f>IFERROR(D58/C22, 0)</f>
        <v>0</v>
      </c>
      <c r="D61" s="90"/>
      <c r="E61" s="109" t="s">
        <v>103</v>
      </c>
      <c r="F61" s="91"/>
      <c r="H61" s="1"/>
      <c r="J61" s="50"/>
    </row>
    <row r="62" spans="2:10" x14ac:dyDescent="0.25">
      <c r="B62" s="147" t="s">
        <v>101</v>
      </c>
      <c r="C62" s="148"/>
      <c r="D62" s="149">
        <v>0</v>
      </c>
      <c r="E62" s="150"/>
      <c r="F62" s="151" t="str">
        <f>IFERROR(D62/D58,"%")</f>
        <v>%</v>
      </c>
      <c r="H62" s="1"/>
      <c r="J62" s="50"/>
    </row>
    <row r="63" spans="2:10" x14ac:dyDescent="0.25">
      <c r="B63" s="85" t="s">
        <v>102</v>
      </c>
      <c r="C63" s="80" t="str">
        <f>IFERROR(D62/G5,"")</f>
        <v/>
      </c>
      <c r="D63" s="58"/>
      <c r="E63" s="111"/>
      <c r="F63" s="92"/>
      <c r="H63" s="1"/>
      <c r="J63" s="50"/>
    </row>
    <row r="64" spans="2:10" x14ac:dyDescent="0.25">
      <c r="B64" s="62" t="s">
        <v>97</v>
      </c>
      <c r="C64" s="1"/>
      <c r="D64" s="122"/>
      <c r="E64" s="112"/>
      <c r="F64" s="93"/>
      <c r="H64" s="1"/>
      <c r="J64" s="50"/>
    </row>
    <row r="65" spans="2:10" x14ac:dyDescent="0.25">
      <c r="B65" s="89" t="s">
        <v>122</v>
      </c>
      <c r="C65" s="68"/>
      <c r="E65" s="112"/>
      <c r="F65" s="93"/>
      <c r="H65" s="1"/>
      <c r="I65" s="6"/>
      <c r="J65" s="50"/>
    </row>
    <row r="66" spans="2:10" x14ac:dyDescent="0.25">
      <c r="B66" s="89" t="s">
        <v>123</v>
      </c>
      <c r="C66" s="68"/>
      <c r="E66" s="112"/>
      <c r="F66" s="93"/>
      <c r="H66" s="1"/>
      <c r="I66" s="6"/>
      <c r="J66" s="50"/>
    </row>
    <row r="67" spans="2:10" x14ac:dyDescent="0.25">
      <c r="B67" s="89" t="s">
        <v>7</v>
      </c>
      <c r="C67" s="68"/>
      <c r="E67" s="112"/>
      <c r="F67" s="93"/>
      <c r="H67" s="1"/>
      <c r="I67" s="6"/>
      <c r="J67" s="50"/>
    </row>
    <row r="68" spans="2:10" x14ac:dyDescent="0.25">
      <c r="B68" s="66" t="s">
        <v>124</v>
      </c>
      <c r="C68" s="1"/>
      <c r="D68" s="78">
        <f>SUM(C65:C67)</f>
        <v>0</v>
      </c>
      <c r="E68" s="112"/>
      <c r="F68" s="94" t="str">
        <f>IFERROR(D68/D58,"%")</f>
        <v>%</v>
      </c>
      <c r="H68" s="1"/>
      <c r="I68" s="6"/>
      <c r="J68" s="50"/>
    </row>
    <row r="69" spans="2:10" x14ac:dyDescent="0.25">
      <c r="B69" s="67" t="s">
        <v>98</v>
      </c>
      <c r="C69" s="81"/>
      <c r="D69" s="108">
        <f>H18+J18</f>
        <v>0</v>
      </c>
      <c r="E69" s="113"/>
      <c r="F69" s="95" t="str">
        <f>IFERROR(D69/ D58,"%")</f>
        <v>%</v>
      </c>
      <c r="H69" s="1"/>
      <c r="J69" s="50"/>
    </row>
    <row r="70" spans="2:10" x14ac:dyDescent="0.25">
      <c r="B70" s="65" t="s">
        <v>99</v>
      </c>
      <c r="C70" s="59">
        <v>0</v>
      </c>
      <c r="D70" s="79"/>
      <c r="E70" s="110"/>
      <c r="F70" s="96"/>
      <c r="H70" s="1"/>
      <c r="J70" s="50"/>
    </row>
    <row r="71" spans="2:10" x14ac:dyDescent="0.25">
      <c r="B71" s="62" t="s">
        <v>99</v>
      </c>
      <c r="C71" s="68">
        <v>0</v>
      </c>
      <c r="D71" s="1"/>
      <c r="E71" s="112"/>
      <c r="F71" s="93"/>
      <c r="H71" s="1"/>
      <c r="J71" s="50"/>
    </row>
    <row r="72" spans="2:10" x14ac:dyDescent="0.25">
      <c r="B72" s="62" t="s">
        <v>99</v>
      </c>
      <c r="C72" s="68">
        <v>0</v>
      </c>
      <c r="D72" s="1"/>
      <c r="E72" s="112"/>
      <c r="F72" s="93"/>
      <c r="H72" s="1"/>
      <c r="J72" s="50"/>
    </row>
    <row r="73" spans="2:10" x14ac:dyDescent="0.25">
      <c r="B73" s="62" t="s">
        <v>99</v>
      </c>
      <c r="C73" s="68">
        <v>0</v>
      </c>
      <c r="D73" s="1"/>
      <c r="E73" s="112"/>
      <c r="F73" s="93"/>
      <c r="H73" s="1"/>
      <c r="J73" s="50"/>
    </row>
    <row r="74" spans="2:10" x14ac:dyDescent="0.25">
      <c r="B74" s="62" t="s">
        <v>99</v>
      </c>
      <c r="C74" s="68">
        <v>0</v>
      </c>
      <c r="D74" s="1"/>
      <c r="E74" s="112"/>
      <c r="F74" s="93"/>
      <c r="H74" s="1"/>
      <c r="J74" s="50"/>
    </row>
    <row r="75" spans="2:10" x14ac:dyDescent="0.25">
      <c r="B75" s="85" t="s">
        <v>104</v>
      </c>
      <c r="C75" s="82"/>
      <c r="D75" s="83">
        <f>SUM(C70:C74)</f>
        <v>0</v>
      </c>
      <c r="E75" s="111"/>
      <c r="F75" s="97" t="str">
        <f>IFERROR(D75/ D58,"%")</f>
        <v>%</v>
      </c>
      <c r="H75" s="1"/>
      <c r="J75" s="50"/>
    </row>
    <row r="76" spans="2:10" ht="15.75" thickBot="1" x14ac:dyDescent="0.3">
      <c r="B76" s="98" t="s">
        <v>130</v>
      </c>
      <c r="C76" s="99"/>
      <c r="D76" s="100">
        <f>SUM(D62:D75)</f>
        <v>0</v>
      </c>
      <c r="E76" s="114"/>
      <c r="F76" s="101"/>
      <c r="H76" s="1"/>
      <c r="J76" s="50"/>
    </row>
    <row r="77" spans="2:10" ht="15.75" thickBot="1" x14ac:dyDescent="0.3">
      <c r="B77" s="62"/>
      <c r="C77" s="1"/>
      <c r="D77" s="1"/>
      <c r="E77" s="1"/>
      <c r="F77" s="1"/>
      <c r="H77" s="1"/>
      <c r="J77" s="50"/>
    </row>
    <row r="78" spans="2:10" ht="15.75" thickBot="1" x14ac:dyDescent="0.3">
      <c r="B78" s="186" t="s">
        <v>131</v>
      </c>
      <c r="C78" s="187"/>
      <c r="D78" s="133" t="str">
        <f>IF(D76=D58,"Yes","No")</f>
        <v>Yes</v>
      </c>
      <c r="E78" s="99"/>
      <c r="F78" s="99"/>
      <c r="G78" s="11"/>
      <c r="H78" s="11"/>
      <c r="I78" s="11"/>
      <c r="J78" s="70"/>
    </row>
    <row r="79" spans="2:10" ht="15.75" thickBot="1" x14ac:dyDescent="0.3"/>
    <row r="80" spans="2:10" ht="15.75" thickBot="1" x14ac:dyDescent="0.3">
      <c r="B80" s="206" t="s">
        <v>105</v>
      </c>
      <c r="C80" s="207"/>
      <c r="D80" s="207"/>
      <c r="E80" s="207"/>
      <c r="F80" s="207"/>
      <c r="G80" s="207"/>
      <c r="H80" s="207"/>
      <c r="I80" s="207"/>
      <c r="J80" s="208"/>
    </row>
    <row r="81" spans="2:10" ht="15.75" thickBot="1" x14ac:dyDescent="0.3">
      <c r="B81" s="209" t="s">
        <v>106</v>
      </c>
      <c r="C81" s="210"/>
      <c r="D81" s="210"/>
      <c r="E81" s="210"/>
      <c r="F81" s="210"/>
      <c r="G81" s="210"/>
      <c r="H81" s="210"/>
      <c r="I81" s="210"/>
      <c r="J81" s="211"/>
    </row>
    <row r="82" spans="2:10" x14ac:dyDescent="0.25">
      <c r="B82" s="19" t="s">
        <v>107</v>
      </c>
      <c r="C82" s="20">
        <f>E22*12</f>
        <v>0</v>
      </c>
      <c r="D82" s="21">
        <f>C82*(1+$H$9)</f>
        <v>0</v>
      </c>
      <c r="E82" s="21">
        <f>D82*(1+$H$9)</f>
        <v>0</v>
      </c>
      <c r="F82" s="21">
        <f>E82*(1+$H$9)</f>
        <v>0</v>
      </c>
      <c r="G82" s="21">
        <f>F82*(1+$H$9)</f>
        <v>0</v>
      </c>
      <c r="H82" s="212" t="s">
        <v>25</v>
      </c>
      <c r="I82" s="212"/>
      <c r="J82" s="213"/>
    </row>
    <row r="83" spans="2:10" ht="15.75" thickBot="1" x14ac:dyDescent="0.3">
      <c r="B83" s="116" t="s">
        <v>26</v>
      </c>
      <c r="C83" s="117">
        <f>C82*$H$10</f>
        <v>0</v>
      </c>
      <c r="D83" s="117">
        <f>D82*$H$10</f>
        <v>0</v>
      </c>
      <c r="E83" s="117">
        <f>E82*$H$10</f>
        <v>0</v>
      </c>
      <c r="F83" s="117">
        <f>F82*$H$10</f>
        <v>0</v>
      </c>
      <c r="G83" s="117">
        <f>G82*$H$10</f>
        <v>0</v>
      </c>
      <c r="H83" s="179" t="s">
        <v>38</v>
      </c>
      <c r="I83" s="180"/>
      <c r="J83" s="181"/>
    </row>
    <row r="84" spans="2:10" ht="15.75" thickBot="1" x14ac:dyDescent="0.3">
      <c r="B84" s="152" t="s">
        <v>134</v>
      </c>
      <c r="C84" s="117"/>
      <c r="D84" s="117"/>
      <c r="E84" s="117"/>
      <c r="F84" s="117"/>
      <c r="G84" s="117"/>
      <c r="H84" s="143"/>
      <c r="I84" s="143"/>
      <c r="J84" s="144"/>
    </row>
    <row r="85" spans="2:10" ht="15.75" thickBot="1" x14ac:dyDescent="0.3">
      <c r="B85" s="153" t="s">
        <v>134</v>
      </c>
      <c r="C85" s="117"/>
      <c r="D85" s="117"/>
      <c r="E85" s="117"/>
      <c r="F85" s="117"/>
      <c r="G85" s="117"/>
      <c r="H85" s="143"/>
      <c r="I85" s="143"/>
      <c r="J85" s="144"/>
    </row>
    <row r="86" spans="2:10" ht="16.5" thickBot="1" x14ac:dyDescent="0.3">
      <c r="B86" s="23" t="s">
        <v>27</v>
      </c>
      <c r="C86" s="24">
        <f>C82-C83</f>
        <v>0</v>
      </c>
      <c r="D86" s="24">
        <f>D82-D83</f>
        <v>0</v>
      </c>
      <c r="E86" s="24">
        <f>E82-E83</f>
        <v>0</v>
      </c>
      <c r="F86" s="24">
        <f>F82-F83</f>
        <v>0</v>
      </c>
      <c r="G86" s="24">
        <f>G82-G83</f>
        <v>0</v>
      </c>
      <c r="H86" s="198"/>
      <c r="I86" s="198"/>
      <c r="J86" s="199"/>
    </row>
    <row r="87" spans="2:10" ht="15.75" thickBot="1" x14ac:dyDescent="0.3">
      <c r="B87" s="200" t="s">
        <v>108</v>
      </c>
      <c r="C87" s="201"/>
      <c r="D87" s="201"/>
      <c r="E87" s="201"/>
      <c r="F87" s="201"/>
      <c r="G87" s="201"/>
      <c r="H87" s="201"/>
      <c r="I87" s="201"/>
      <c r="J87" s="202"/>
    </row>
    <row r="88" spans="2:10" x14ac:dyDescent="0.25">
      <c r="B88" s="19" t="s">
        <v>28</v>
      </c>
      <c r="C88" s="39"/>
      <c r="D88" s="22">
        <f t="shared" ref="D88:G103" si="0">IFERROR((C88*(1+$H$11)),0)</f>
        <v>0</v>
      </c>
      <c r="E88" s="22">
        <f t="shared" si="0"/>
        <v>0</v>
      </c>
      <c r="F88" s="22">
        <f t="shared" si="0"/>
        <v>0</v>
      </c>
      <c r="G88" s="22">
        <f t="shared" si="0"/>
        <v>0</v>
      </c>
      <c r="H88" s="203"/>
      <c r="I88" s="204"/>
      <c r="J88" s="205"/>
    </row>
    <row r="89" spans="2:10" x14ac:dyDescent="0.25">
      <c r="B89" s="19" t="s">
        <v>29</v>
      </c>
      <c r="C89" s="15"/>
      <c r="D89" s="22">
        <f t="shared" si="0"/>
        <v>0</v>
      </c>
      <c r="E89" s="22">
        <f t="shared" si="0"/>
        <v>0</v>
      </c>
      <c r="F89" s="22">
        <f t="shared" si="0"/>
        <v>0</v>
      </c>
      <c r="G89" s="22">
        <f t="shared" si="0"/>
        <v>0</v>
      </c>
      <c r="H89" s="192"/>
      <c r="I89" s="193"/>
      <c r="J89" s="194"/>
    </row>
    <row r="90" spans="2:10" x14ac:dyDescent="0.25">
      <c r="B90" s="19" t="s">
        <v>30</v>
      </c>
      <c r="C90" s="18"/>
      <c r="D90" s="22">
        <f t="shared" si="0"/>
        <v>0</v>
      </c>
      <c r="E90" s="22">
        <f t="shared" si="0"/>
        <v>0</v>
      </c>
      <c r="F90" s="22">
        <f t="shared" si="0"/>
        <v>0</v>
      </c>
      <c r="G90" s="22">
        <f t="shared" si="0"/>
        <v>0</v>
      </c>
      <c r="H90" s="192"/>
      <c r="I90" s="193"/>
      <c r="J90" s="194"/>
    </row>
    <row r="91" spans="2:10" x14ac:dyDescent="0.25">
      <c r="B91" s="19" t="s">
        <v>31</v>
      </c>
      <c r="C91" s="15"/>
      <c r="D91" s="22">
        <f t="shared" si="0"/>
        <v>0</v>
      </c>
      <c r="E91" s="22">
        <f t="shared" si="0"/>
        <v>0</v>
      </c>
      <c r="F91" s="22">
        <f t="shared" si="0"/>
        <v>0</v>
      </c>
      <c r="G91" s="22">
        <f t="shared" si="0"/>
        <v>0</v>
      </c>
      <c r="H91" s="192"/>
      <c r="I91" s="193"/>
      <c r="J91" s="194"/>
    </row>
    <row r="92" spans="2:10" x14ac:dyDescent="0.25">
      <c r="B92" s="19" t="s">
        <v>32</v>
      </c>
      <c r="C92" s="18"/>
      <c r="D92" s="22">
        <f t="shared" si="0"/>
        <v>0</v>
      </c>
      <c r="E92" s="22">
        <f t="shared" si="0"/>
        <v>0</v>
      </c>
      <c r="F92" s="22">
        <f t="shared" si="0"/>
        <v>0</v>
      </c>
      <c r="G92" s="22">
        <f t="shared" si="0"/>
        <v>0</v>
      </c>
      <c r="H92" s="192"/>
      <c r="I92" s="193"/>
      <c r="J92" s="194"/>
    </row>
    <row r="93" spans="2:10" x14ac:dyDescent="0.25">
      <c r="B93" s="19" t="s">
        <v>109</v>
      </c>
      <c r="C93" s="15"/>
      <c r="D93" s="22">
        <f t="shared" si="0"/>
        <v>0</v>
      </c>
      <c r="E93" s="22">
        <f t="shared" si="0"/>
        <v>0</v>
      </c>
      <c r="F93" s="22">
        <f t="shared" si="0"/>
        <v>0</v>
      </c>
      <c r="G93" s="22">
        <f t="shared" si="0"/>
        <v>0</v>
      </c>
      <c r="H93" s="192"/>
      <c r="I93" s="193"/>
      <c r="J93" s="194"/>
    </row>
    <row r="94" spans="2:10" x14ac:dyDescent="0.25">
      <c r="B94" s="19" t="s">
        <v>110</v>
      </c>
      <c r="C94" s="18"/>
      <c r="D94" s="22">
        <f t="shared" si="0"/>
        <v>0</v>
      </c>
      <c r="E94" s="22">
        <f t="shared" si="0"/>
        <v>0</v>
      </c>
      <c r="F94" s="22">
        <f t="shared" si="0"/>
        <v>0</v>
      </c>
      <c r="G94" s="22">
        <f t="shared" si="0"/>
        <v>0</v>
      </c>
      <c r="H94" s="192"/>
      <c r="I94" s="193"/>
      <c r="J94" s="194"/>
    </row>
    <row r="95" spans="2:10" x14ac:dyDescent="0.25">
      <c r="B95" s="19" t="s">
        <v>111</v>
      </c>
      <c r="C95" s="118"/>
      <c r="D95" s="22">
        <f t="shared" si="0"/>
        <v>0</v>
      </c>
      <c r="E95" s="22">
        <f t="shared" si="0"/>
        <v>0</v>
      </c>
      <c r="F95" s="22">
        <f t="shared" si="0"/>
        <v>0</v>
      </c>
      <c r="G95" s="22">
        <f t="shared" si="0"/>
        <v>0</v>
      </c>
      <c r="H95" s="192"/>
      <c r="I95" s="193"/>
      <c r="J95" s="194"/>
    </row>
    <row r="96" spans="2:10" x14ac:dyDescent="0.25">
      <c r="B96" s="19" t="s">
        <v>33</v>
      </c>
      <c r="C96" s="119">
        <f>C82*$H$12</f>
        <v>0</v>
      </c>
      <c r="D96" s="22">
        <f t="shared" si="0"/>
        <v>0</v>
      </c>
      <c r="E96" s="22">
        <f t="shared" si="0"/>
        <v>0</v>
      </c>
      <c r="F96" s="22">
        <f t="shared" si="0"/>
        <v>0</v>
      </c>
      <c r="G96" s="22">
        <f t="shared" si="0"/>
        <v>0</v>
      </c>
      <c r="H96" s="212" t="s">
        <v>129</v>
      </c>
      <c r="I96" s="212"/>
      <c r="J96" s="213"/>
    </row>
    <row r="97" spans="2:10" x14ac:dyDescent="0.25">
      <c r="B97" s="19" t="s">
        <v>112</v>
      </c>
      <c r="C97" s="15"/>
      <c r="D97" s="22">
        <f t="shared" si="0"/>
        <v>0</v>
      </c>
      <c r="E97" s="22">
        <f t="shared" si="0"/>
        <v>0</v>
      </c>
      <c r="F97" s="22">
        <f t="shared" si="0"/>
        <v>0</v>
      </c>
      <c r="G97" s="22">
        <f t="shared" si="0"/>
        <v>0</v>
      </c>
      <c r="H97" s="203"/>
      <c r="I97" s="204"/>
      <c r="J97" s="205"/>
    </row>
    <row r="98" spans="2:10" x14ac:dyDescent="0.25">
      <c r="B98" s="19" t="s">
        <v>34</v>
      </c>
      <c r="C98" s="18"/>
      <c r="D98" s="22">
        <f t="shared" si="0"/>
        <v>0</v>
      </c>
      <c r="E98" s="22">
        <f t="shared" si="0"/>
        <v>0</v>
      </c>
      <c r="F98" s="22">
        <f t="shared" si="0"/>
        <v>0</v>
      </c>
      <c r="G98" s="22">
        <f t="shared" si="0"/>
        <v>0</v>
      </c>
      <c r="H98" s="192"/>
      <c r="I98" s="193"/>
      <c r="J98" s="194"/>
    </row>
    <row r="99" spans="2:10" x14ac:dyDescent="0.25">
      <c r="B99" s="19" t="s">
        <v>35</v>
      </c>
      <c r="C99" s="15"/>
      <c r="D99" s="22">
        <f t="shared" si="0"/>
        <v>0</v>
      </c>
      <c r="E99" s="22">
        <f t="shared" si="0"/>
        <v>0</v>
      </c>
      <c r="F99" s="22">
        <f t="shared" si="0"/>
        <v>0</v>
      </c>
      <c r="G99" s="22">
        <f t="shared" si="0"/>
        <v>0</v>
      </c>
      <c r="H99" s="192"/>
      <c r="I99" s="193"/>
      <c r="J99" s="194"/>
    </row>
    <row r="100" spans="2:10" x14ac:dyDescent="0.25">
      <c r="B100" s="19" t="s">
        <v>113</v>
      </c>
      <c r="C100" s="18"/>
      <c r="D100" s="22">
        <f t="shared" si="0"/>
        <v>0</v>
      </c>
      <c r="E100" s="22">
        <f t="shared" si="0"/>
        <v>0</v>
      </c>
      <c r="F100" s="22">
        <f t="shared" si="0"/>
        <v>0</v>
      </c>
      <c r="G100" s="22">
        <f t="shared" si="0"/>
        <v>0</v>
      </c>
      <c r="H100" s="192"/>
      <c r="I100" s="193"/>
      <c r="J100" s="194"/>
    </row>
    <row r="101" spans="2:10" x14ac:dyDescent="0.25">
      <c r="B101" s="30" t="s">
        <v>7</v>
      </c>
      <c r="C101" s="18"/>
      <c r="D101" s="22">
        <f t="shared" si="0"/>
        <v>0</v>
      </c>
      <c r="E101" s="22">
        <f t="shared" si="0"/>
        <v>0</v>
      </c>
      <c r="F101" s="22">
        <f t="shared" si="0"/>
        <v>0</v>
      </c>
      <c r="G101" s="22">
        <f t="shared" si="0"/>
        <v>0</v>
      </c>
      <c r="H101" s="192"/>
      <c r="I101" s="193"/>
      <c r="J101" s="194"/>
    </row>
    <row r="102" spans="2:10" x14ac:dyDescent="0.25">
      <c r="B102" s="30" t="s">
        <v>7</v>
      </c>
      <c r="C102" s="120"/>
      <c r="D102" s="22">
        <f t="shared" si="0"/>
        <v>0</v>
      </c>
      <c r="E102" s="22">
        <f t="shared" si="0"/>
        <v>0</v>
      </c>
      <c r="F102" s="22">
        <f t="shared" si="0"/>
        <v>0</v>
      </c>
      <c r="G102" s="22">
        <f t="shared" si="0"/>
        <v>0</v>
      </c>
      <c r="H102" s="192"/>
      <c r="I102" s="193"/>
      <c r="J102" s="194"/>
    </row>
    <row r="103" spans="2:10" ht="15.75" thickBot="1" x14ac:dyDescent="0.3">
      <c r="B103" s="19" t="s">
        <v>19</v>
      </c>
      <c r="C103" s="121">
        <f>C82*$H$13</f>
        <v>0</v>
      </c>
      <c r="D103" s="22">
        <f t="shared" si="0"/>
        <v>0</v>
      </c>
      <c r="E103" s="22">
        <f t="shared" si="0"/>
        <v>0</v>
      </c>
      <c r="F103" s="22">
        <f t="shared" si="0"/>
        <v>0</v>
      </c>
      <c r="G103" s="22">
        <f t="shared" si="0"/>
        <v>0</v>
      </c>
      <c r="H103" s="232" t="s">
        <v>38</v>
      </c>
      <c r="I103" s="232"/>
      <c r="J103" s="233"/>
    </row>
    <row r="104" spans="2:10" ht="16.5" thickBot="1" x14ac:dyDescent="0.3">
      <c r="B104" s="23" t="s">
        <v>114</v>
      </c>
      <c r="C104" s="31">
        <f>SUM(C88:C103)</f>
        <v>0</v>
      </c>
      <c r="D104" s="31">
        <f>SUM(D88:D103)</f>
        <v>0</v>
      </c>
      <c r="E104" s="31">
        <f>SUM(E88:E103)</f>
        <v>0</v>
      </c>
      <c r="F104" s="31">
        <f>SUM(F88:F103)</f>
        <v>0</v>
      </c>
      <c r="G104" s="31">
        <f>SUM(G88:G103)</f>
        <v>0</v>
      </c>
      <c r="H104" s="220"/>
      <c r="I104" s="220"/>
      <c r="J104" s="221"/>
    </row>
    <row r="105" spans="2:10" ht="16.5" thickBot="1" x14ac:dyDescent="0.3">
      <c r="B105" s="27" t="s">
        <v>115</v>
      </c>
      <c r="C105" s="28">
        <f>C86-C104</f>
        <v>0</v>
      </c>
      <c r="D105" s="28">
        <f>D86-D104</f>
        <v>0</v>
      </c>
      <c r="E105" s="28">
        <f>E86-E104</f>
        <v>0</v>
      </c>
      <c r="F105" s="28">
        <f>F86-F104</f>
        <v>0</v>
      </c>
      <c r="G105" s="28">
        <f>G86-G104</f>
        <v>0</v>
      </c>
      <c r="H105" s="222"/>
      <c r="I105" s="222"/>
      <c r="J105" s="223"/>
    </row>
    <row r="106" spans="2:10" ht="15.75" thickBot="1" x14ac:dyDescent="0.3">
      <c r="B106" s="224" t="s">
        <v>36</v>
      </c>
      <c r="C106" s="225"/>
      <c r="D106" s="225"/>
      <c r="E106" s="225"/>
      <c r="F106" s="225"/>
      <c r="G106" s="225"/>
      <c r="H106" s="225"/>
      <c r="I106" s="225"/>
      <c r="J106" s="226"/>
    </row>
    <row r="107" spans="2:10" ht="15.75" thickBot="1" x14ac:dyDescent="0.3">
      <c r="B107" s="25" t="s">
        <v>137</v>
      </c>
      <c r="C107" s="47" t="str">
        <f>IFERROR($H$21*12,"")</f>
        <v/>
      </c>
      <c r="D107" s="26" t="str">
        <f>$C$107</f>
        <v/>
      </c>
      <c r="E107" s="26" t="str">
        <f>$C$107</f>
        <v/>
      </c>
      <c r="F107" s="26" t="str">
        <f>$C$107</f>
        <v/>
      </c>
      <c r="G107" s="29" t="str">
        <f>$C$107</f>
        <v/>
      </c>
      <c r="H107" s="227" t="s">
        <v>37</v>
      </c>
      <c r="I107" s="227"/>
      <c r="J107" s="228"/>
    </row>
    <row r="108" spans="2:10" ht="15.75" thickBot="1" x14ac:dyDescent="0.3">
      <c r="B108" s="25" t="s">
        <v>138</v>
      </c>
      <c r="C108" s="47" t="str">
        <f>IFERROR($J$21*12,"")</f>
        <v/>
      </c>
      <c r="D108" s="26" t="str">
        <f>$C$108</f>
        <v/>
      </c>
      <c r="E108" s="26" t="str">
        <f t="shared" ref="E108:G108" si="1">$C$108</f>
        <v/>
      </c>
      <c r="F108" s="26" t="str">
        <f t="shared" si="1"/>
        <v/>
      </c>
      <c r="G108" s="26" t="str">
        <f t="shared" si="1"/>
        <v/>
      </c>
      <c r="H108" s="229" t="s">
        <v>37</v>
      </c>
      <c r="I108" s="230"/>
      <c r="J108" s="231"/>
    </row>
    <row r="109" spans="2:10" ht="16.5" thickBot="1" x14ac:dyDescent="0.3">
      <c r="B109" s="23" t="s">
        <v>139</v>
      </c>
      <c r="C109" s="31">
        <f>SUM(C107:C108)</f>
        <v>0</v>
      </c>
      <c r="D109" s="31">
        <f t="shared" ref="D109:G109" si="2">SUM(D107:D108)</f>
        <v>0</v>
      </c>
      <c r="E109" s="31">
        <f t="shared" si="2"/>
        <v>0</v>
      </c>
      <c r="F109" s="31">
        <f t="shared" si="2"/>
        <v>0</v>
      </c>
      <c r="G109" s="31">
        <f t="shared" si="2"/>
        <v>0</v>
      </c>
      <c r="H109" s="220"/>
      <c r="I109" s="220"/>
      <c r="J109" s="221"/>
    </row>
    <row r="110" spans="2:10" ht="16.5" thickBot="1" x14ac:dyDescent="0.3">
      <c r="B110" s="32" t="s">
        <v>116</v>
      </c>
      <c r="C110" s="33">
        <f>C105-C109</f>
        <v>0</v>
      </c>
      <c r="D110" s="33">
        <f>IFERROR(D105-D107,0)</f>
        <v>0</v>
      </c>
      <c r="E110" s="33">
        <f>IFERROR(E105-E107,0)</f>
        <v>0</v>
      </c>
      <c r="F110" s="33">
        <f>IFERROR(F105-F107,0)</f>
        <v>0</v>
      </c>
      <c r="G110" s="33">
        <f>IFERROR(G105-G107,0)</f>
        <v>0</v>
      </c>
      <c r="H110" s="218"/>
      <c r="I110" s="218"/>
      <c r="J110" s="219"/>
    </row>
    <row r="111" spans="2:10" ht="15.75" customHeight="1" thickBot="1" x14ac:dyDescent="0.3">
      <c r="B111" s="171" t="s">
        <v>121</v>
      </c>
      <c r="C111" s="172"/>
      <c r="D111" s="163"/>
      <c r="E111" s="163"/>
      <c r="F111" s="163"/>
      <c r="G111" s="163"/>
      <c r="H111" s="164"/>
      <c r="I111" s="164"/>
      <c r="J111" s="165"/>
    </row>
    <row r="112" spans="2:10" x14ac:dyDescent="0.25">
      <c r="B112" t="s">
        <v>135</v>
      </c>
    </row>
  </sheetData>
  <mergeCells count="43">
    <mergeCell ref="H103:J103"/>
    <mergeCell ref="H92:J92"/>
    <mergeCell ref="H93:J93"/>
    <mergeCell ref="H94:J94"/>
    <mergeCell ref="H96:J96"/>
    <mergeCell ref="H97:J97"/>
    <mergeCell ref="H98:J98"/>
    <mergeCell ref="H100:J100"/>
    <mergeCell ref="H102:J102"/>
    <mergeCell ref="H99:J99"/>
    <mergeCell ref="H95:J95"/>
    <mergeCell ref="H101:J101"/>
    <mergeCell ref="H110:J110"/>
    <mergeCell ref="H104:J104"/>
    <mergeCell ref="H105:J105"/>
    <mergeCell ref="B106:J106"/>
    <mergeCell ref="H107:J107"/>
    <mergeCell ref="H109:J109"/>
    <mergeCell ref="H108:J108"/>
    <mergeCell ref="H91:J91"/>
    <mergeCell ref="B1:C1"/>
    <mergeCell ref="D3:G3"/>
    <mergeCell ref="D4:G4"/>
    <mergeCell ref="H86:J86"/>
    <mergeCell ref="B87:J87"/>
    <mergeCell ref="H88:J88"/>
    <mergeCell ref="H89:J89"/>
    <mergeCell ref="H90:J90"/>
    <mergeCell ref="B80:J80"/>
    <mergeCell ref="B81:J81"/>
    <mergeCell ref="H82:J82"/>
    <mergeCell ref="I7:J7"/>
    <mergeCell ref="I9:J9"/>
    <mergeCell ref="I10:J10"/>
    <mergeCell ref="I11:J11"/>
    <mergeCell ref="H83:J83"/>
    <mergeCell ref="E9:E10"/>
    <mergeCell ref="I12:J12"/>
    <mergeCell ref="I13:J13"/>
    <mergeCell ref="B78:C78"/>
    <mergeCell ref="D9:D10"/>
    <mergeCell ref="C9:C10"/>
    <mergeCell ref="B9:B10"/>
  </mergeCells>
  <conditionalFormatting sqref="D78">
    <cfRule type="expression" dxfId="1" priority="1">
      <formula>$D$78="No"</formula>
    </cfRule>
    <cfRule type="expression" dxfId="0" priority="2">
      <formula>$D$78="Yes"</formula>
    </cfRule>
  </conditionalFormatting>
  <pageMargins left="0.7" right="0.7" top="0.75" bottom="0.75" header="0.3" footer="0.3"/>
  <pageSetup scale="41" orientation="portrait" horizontalDpi="90" verticalDpi="90" r:id="rId1"/>
  <rowBreaks count="1" manualBreakCount="1">
    <brk id="78" max="16383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3B5F31D-0B4E-4F36-BC8E-D4CB5D247FEF}">
          <x14:formula1>
            <xm:f>INSTRUCTIONS!$AA$1:$AA$12</xm:f>
          </x14:formula1>
          <xm:sqref>B11:B21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INSTRUCTIONS</vt:lpstr>
      <vt:lpstr>Proforma Operating Budget</vt:lpstr>
      <vt:lpstr>'Proforma Operating Budget'!Print_Area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Matthews, Nicole</dc:creator>
  <cp:lastModifiedBy>Palaco Medina, Roy</cp:lastModifiedBy>
  <cp:lastPrinted>2023-11-07T18:24:49Z</cp:lastPrinted>
  <dcterms:created xsi:type="dcterms:W3CDTF">2023-01-12T13:22:53Z</dcterms:created>
  <dcterms:modified xsi:type="dcterms:W3CDTF">2024-11-15T20:14:27Z</dcterms:modified>
</cp:coreProperties>
</file>