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DELHlfx\PenReg\Shared\LIFs\"/>
    </mc:Choice>
  </mc:AlternateContent>
  <bookViews>
    <workbookView xWindow="9744" yWindow="492" windowWidth="12120" windowHeight="8160"/>
  </bookViews>
  <sheets>
    <sheet name="Main Sheet" sheetId="5" r:id="rId1"/>
    <sheet name="LIF Calculations" sheetId="2" r:id="rId2"/>
    <sheet name="Schedule V &amp; VI" sheetId="4" r:id="rId3"/>
    <sheet name="Variables" sheetId="3" state="veryHidden" r:id="rId4"/>
  </sheets>
  <definedNames>
    <definedName name="_Example">Variables!$B$1</definedName>
    <definedName name="_xlnm._FilterDatabase" localSheetId="1" hidden="1">'LIF Calculations'!#REF!</definedName>
    <definedName name="_xlnm._FilterDatabase" localSheetId="2" hidden="1">'Schedule V &amp; VI'!$A$3:$A$39</definedName>
    <definedName name="_Look">Variables!$B$4</definedName>
    <definedName name="_Order1" hidden="1">0</definedName>
    <definedName name="_Series">Variables!$B$3</definedName>
    <definedName name="_Shading">Variables!$B$2</definedName>
    <definedName name="AGE">'Schedule V &amp; VI'!$A$5:$A$38</definedName>
    <definedName name="agetwo">'Schedule V &amp; VI'!$A$4:$A$39</definedName>
    <definedName name="DATA_01">'LIF Calculations'!$C$2:$C$2</definedName>
    <definedName name="DATA_02">'LIF Calculations'!$D$11:$D$11</definedName>
    <definedName name="DATA_03">'LIF Calculations'!$D$12:$D$21</definedName>
    <definedName name="IntroPrintArea">#REF!</definedName>
    <definedName name="Look1Area">#REF!</definedName>
    <definedName name="Look2Area">#REF!</definedName>
    <definedName name="Look3Area">#REF!</definedName>
    <definedName name="Look4Area">#REF!</definedName>
    <definedName name="Look5Area">#REF!</definedName>
    <definedName name="otherage">'Schedule V &amp; VI'!$D$95:$D$107</definedName>
    <definedName name="_xlnm.Print_Area" localSheetId="1">'LIF Calculations'!$A$1:$G$40</definedName>
    <definedName name="_xlnm.Print_Area" localSheetId="0">'Main Sheet'!$A$1:$F$30</definedName>
    <definedName name="TemplatePrintArea">'LIF Calculations'!$A$1:$D$33</definedName>
  </definedNames>
  <calcPr calcId="152511"/>
</workbook>
</file>

<file path=xl/calcChain.xml><?xml version="1.0" encoding="utf-8"?>
<calcChain xmlns="http://schemas.openxmlformats.org/spreadsheetml/2006/main">
  <c r="G19" i="2" l="1"/>
  <c r="D19" i="2"/>
  <c r="D28" i="2" s="1"/>
  <c r="D17" i="2"/>
  <c r="D18" i="2" s="1"/>
  <c r="D12" i="2"/>
  <c r="D13" i="2"/>
  <c r="D14" i="2"/>
  <c r="G17" i="2"/>
  <c r="G18" i="2" s="1"/>
  <c r="G23" i="2" s="1"/>
  <c r="C17" i="5" s="1"/>
  <c r="C22" i="5" s="1"/>
  <c r="D20" i="2" l="1"/>
  <c r="D15" i="2"/>
  <c r="D27" i="2"/>
  <c r="D29" i="2" s="1"/>
  <c r="D38" i="2" s="1"/>
  <c r="D21" i="2"/>
  <c r="D25" i="2" s="1"/>
  <c r="D23" i="2"/>
  <c r="D32" i="2" l="1"/>
  <c r="D33" i="2" s="1"/>
  <c r="D34" i="2" l="1"/>
  <c r="D35" i="2"/>
  <c r="D39" i="2" l="1"/>
  <c r="D40" i="2"/>
  <c r="C15" i="5" s="1"/>
  <c r="C20" i="5" s="1"/>
</calcChain>
</file>

<file path=xl/sharedStrings.xml><?xml version="1.0" encoding="utf-8"?>
<sst xmlns="http://schemas.openxmlformats.org/spreadsheetml/2006/main" count="77" uniqueCount="73">
  <si>
    <t>_Example</t>
  </si>
  <si>
    <t>_Shading</t>
  </si>
  <si>
    <t>_Series</t>
  </si>
  <si>
    <t>_Look</t>
  </si>
  <si>
    <r>
      <t xml:space="preserve">LIF Calculations : Maximum LIF withdrawl </t>
    </r>
    <r>
      <rPr>
        <b/>
        <u/>
        <sz val="9"/>
        <color indexed="9"/>
        <rFont val="Verdana"/>
        <family val="2"/>
      </rPr>
      <t>without temporary Income</t>
    </r>
  </si>
  <si>
    <r>
      <t xml:space="preserve">LIF Calculations : Maximum LIF withdrawl </t>
    </r>
    <r>
      <rPr>
        <b/>
        <u/>
        <sz val="9"/>
        <color indexed="9"/>
        <rFont val="Verdana"/>
        <family val="2"/>
      </rPr>
      <t>with temporary Income</t>
    </r>
  </si>
  <si>
    <t>Calculating Max Life Income (E)</t>
  </si>
  <si>
    <t>Is E less than zero</t>
  </si>
  <si>
    <t xml:space="preserve">E =(Negative E is rounded off as zero) </t>
  </si>
  <si>
    <t>Other Income from LIF's or pension(T)</t>
  </si>
  <si>
    <t xml:space="preserve">2. Not all LIF's offer temporary income . Check with your plan administrator or go on the Superintendent's List of Approved LIF's list on the website to find out if your LIF offers temporary income. </t>
  </si>
  <si>
    <t>Section 8(4) of Pension Regulations</t>
  </si>
  <si>
    <t xml:space="preserve">Section 8(5) </t>
  </si>
  <si>
    <t xml:space="preserve">Section 8(6) </t>
  </si>
  <si>
    <t>4. Formulas are based as per Schedule IV in the Pension Benefit Regulations</t>
  </si>
  <si>
    <t xml:space="preserve">Life Income Fund Factor F </t>
  </si>
  <si>
    <t xml:space="preserve">Reference Rate </t>
  </si>
  <si>
    <t xml:space="preserve">Age </t>
  </si>
  <si>
    <t xml:space="preserve">under 55 </t>
  </si>
  <si>
    <t xml:space="preserve">88 or over </t>
  </si>
  <si>
    <t>Schedule VI</t>
  </si>
  <si>
    <t>under 54</t>
  </si>
  <si>
    <t>65 &amp; above</t>
  </si>
  <si>
    <t>Factor F= Factor in Schedule V as per age</t>
  </si>
  <si>
    <t>Factor D= Factor in Schedule VI as per age</t>
  </si>
  <si>
    <t>For Temporary Income you must be at least 54 and less than 65 years old</t>
  </si>
  <si>
    <t xml:space="preserve">LIF normal withdrawls are available from age 55 </t>
  </si>
  <si>
    <t>Age as selected in the main sheet</t>
  </si>
  <si>
    <t xml:space="preserve"> F= Factor in Schedule V</t>
  </si>
  <si>
    <t>Age in yrs from the main sheet</t>
  </si>
  <si>
    <t>6. YMPE means the year's maximum pensionable earnings as defined under the Canada Pension Plan.</t>
  </si>
  <si>
    <r>
      <t>Enter</t>
    </r>
    <r>
      <rPr>
        <sz val="10"/>
        <rFont val="Arial"/>
        <family val="2"/>
      </rPr>
      <t xml:space="preserve"> the balance of your LIF account</t>
    </r>
  </si>
  <si>
    <r>
      <t>Select</t>
    </r>
    <r>
      <rPr>
        <sz val="10"/>
        <rFont val="Arial"/>
        <family val="2"/>
      </rPr>
      <t xml:space="preserve"> your age from the drop down list</t>
    </r>
  </si>
  <si>
    <t xml:space="preserve">           **************** IMPORTANT****************</t>
  </si>
  <si>
    <t>for LIF withdrawls with/without temporary income</t>
  </si>
  <si>
    <r>
      <t xml:space="preserve">                      </t>
    </r>
    <r>
      <rPr>
        <b/>
        <u/>
        <sz val="20"/>
        <rFont val="Arial"/>
        <family val="2"/>
      </rPr>
      <t>LIF Calculator(Detailed Steps</t>
    </r>
    <r>
      <rPr>
        <b/>
        <sz val="20"/>
        <rFont val="Arial"/>
        <family val="2"/>
      </rPr>
      <t>)</t>
    </r>
  </si>
  <si>
    <t>LIF ( Life Income Fund ) Calculator</t>
  </si>
  <si>
    <t>Value of A for calculating E</t>
  </si>
  <si>
    <r>
      <t>Enter</t>
    </r>
    <r>
      <rPr>
        <sz val="10"/>
        <rFont val="Arial"/>
        <family val="2"/>
      </rPr>
      <t xml:space="preserve"> the total of other temporary income received from other LIF's or Pension</t>
    </r>
  </si>
  <si>
    <r>
      <t xml:space="preserve">2. Please note that the LIF calculator will work only in the MS Excel software program and </t>
    </r>
    <r>
      <rPr>
        <u/>
        <sz val="8"/>
        <rFont val="Arial"/>
        <family val="2"/>
      </rPr>
      <t xml:space="preserve">not </t>
    </r>
    <r>
      <rPr>
        <sz val="8"/>
        <rFont val="Arial"/>
        <family val="2"/>
      </rPr>
      <t>the MS Excel Viewer</t>
    </r>
  </si>
  <si>
    <r>
      <t>1</t>
    </r>
    <r>
      <rPr>
        <b/>
        <sz val="8"/>
        <rFont val="Arial"/>
        <family val="2"/>
      </rPr>
      <t xml:space="preserve">. </t>
    </r>
    <r>
      <rPr>
        <sz val="8"/>
        <rFont val="Arial"/>
        <family val="2"/>
      </rPr>
      <t>For detailed calculations and instructions go to the LIF calculations sheet</t>
    </r>
  </si>
  <si>
    <t>(age at the end of the preceding year)</t>
  </si>
  <si>
    <t>Max Life Income (E) is Line 17</t>
  </si>
  <si>
    <t>Max LIF withdrawl with temporary Income is (A)Line 14 + (E) Line17</t>
  </si>
  <si>
    <t xml:space="preserve">  Max Temp Income (A) is Lesser of 1 &amp;2</t>
  </si>
  <si>
    <t>Maximum Temp Income (A) is Line 14</t>
  </si>
  <si>
    <t>A =MAX Temp Income(lesser of above 2)</t>
  </si>
  <si>
    <t>FOR Calculation of FINAL VALUE of MAX LIF Withdrawal</t>
  </si>
  <si>
    <t>5. Temporary Income not available after 65. *</t>
  </si>
  <si>
    <t>* see note 5</t>
  </si>
  <si>
    <r>
      <t>3. To be eligible for temporary Income you should be between 55 and 64</t>
    </r>
    <r>
      <rPr>
        <b/>
        <sz val="9"/>
        <rFont val="Verdana"/>
        <family val="2"/>
      </rPr>
      <t xml:space="preserve"> </t>
    </r>
    <r>
      <rPr>
        <sz val="9"/>
        <rFont val="Verdana"/>
        <family val="2"/>
      </rPr>
      <t>years old.</t>
    </r>
  </si>
  <si>
    <t>50 % 0f YMPE</t>
  </si>
  <si>
    <t>1 = (50% of YMPE ) - T =</t>
  </si>
  <si>
    <r>
      <t xml:space="preserve">LIF amount(un-prorated) </t>
    </r>
    <r>
      <rPr>
        <b/>
        <sz val="10"/>
        <rFont val="Arial"/>
        <family val="2"/>
      </rPr>
      <t>with</t>
    </r>
    <r>
      <rPr>
        <sz val="10"/>
        <rFont val="Arial"/>
        <family val="2"/>
      </rPr>
      <t xml:space="preserve"> temp income is</t>
    </r>
  </si>
  <si>
    <r>
      <t xml:space="preserve">LIF amount(un-prorated) </t>
    </r>
    <r>
      <rPr>
        <b/>
        <sz val="10"/>
        <rFont val="Arial"/>
        <family val="2"/>
      </rPr>
      <t>without</t>
    </r>
    <r>
      <rPr>
        <sz val="10"/>
        <rFont val="Arial"/>
        <family val="2"/>
      </rPr>
      <t xml:space="preserve"> temp income is</t>
    </r>
  </si>
  <si>
    <t xml:space="preserve"> B=Balance of LIF</t>
  </si>
  <si>
    <t>2 = (FxBxD) =</t>
  </si>
  <si>
    <t>50% 0f YMPE -T</t>
  </si>
  <si>
    <t xml:space="preserve"> IS FxBxD(Line 9) less than 50% of YMPE </t>
  </si>
  <si>
    <r>
      <t>Your LIF amount</t>
    </r>
    <r>
      <rPr>
        <sz val="10"/>
        <rFont val="Arial"/>
        <family val="2"/>
      </rPr>
      <t xml:space="preserve"> </t>
    </r>
    <r>
      <rPr>
        <b/>
        <sz val="10"/>
        <rFont val="Arial"/>
        <family val="2"/>
      </rPr>
      <t>with</t>
    </r>
    <r>
      <rPr>
        <sz val="10"/>
        <rFont val="Arial"/>
        <family val="2"/>
      </rPr>
      <t xml:space="preserve"> temp income is</t>
    </r>
  </si>
  <si>
    <r>
      <t>Your LIF amount</t>
    </r>
    <r>
      <rPr>
        <sz val="10"/>
        <rFont val="Arial"/>
        <family val="2"/>
      </rPr>
      <t xml:space="preserve"> </t>
    </r>
    <r>
      <rPr>
        <b/>
        <sz val="10"/>
        <rFont val="Arial"/>
        <family val="2"/>
      </rPr>
      <t>without</t>
    </r>
    <r>
      <rPr>
        <sz val="10"/>
        <rFont val="Arial"/>
        <family val="2"/>
      </rPr>
      <t xml:space="preserve"> temp income is</t>
    </r>
  </si>
  <si>
    <t>LIF Balance less LIF transfers ( B) same as line 7</t>
  </si>
  <si>
    <r>
      <t xml:space="preserve">Maximum Life Income </t>
    </r>
    <r>
      <rPr>
        <b/>
        <sz val="8"/>
        <rFont val="Verdana"/>
        <family val="2"/>
      </rPr>
      <t>E</t>
    </r>
    <r>
      <rPr>
        <sz val="8"/>
        <rFont val="Verdana"/>
        <family val="2"/>
      </rPr>
      <t xml:space="preserve"> is ( F x B ) - (A / D) </t>
    </r>
  </si>
  <si>
    <t>1. Please note that the calculations in this sheet are approximate only. You are requested to contact your LIF plan administrator to verify the calculations. The final amount is prorated depending on the month opened.</t>
  </si>
  <si>
    <t>B=Balance of LIF</t>
  </si>
  <si>
    <r>
      <t xml:space="preserve">MAX LIF </t>
    </r>
    <r>
      <rPr>
        <b/>
        <u/>
        <sz val="9"/>
        <color indexed="9"/>
        <rFont val="Verdana"/>
        <family val="2"/>
      </rPr>
      <t>without Temporary Income</t>
    </r>
    <r>
      <rPr>
        <b/>
        <sz val="9"/>
        <color indexed="9"/>
        <rFont val="Verdana"/>
        <family val="2"/>
      </rPr>
      <t xml:space="preserve"> is F x B     </t>
    </r>
  </si>
  <si>
    <r>
      <t>YMPE</t>
    </r>
    <r>
      <rPr>
        <sz val="10"/>
        <rFont val="Arial"/>
        <family val="2"/>
      </rPr>
      <t xml:space="preserve"> </t>
    </r>
    <r>
      <rPr>
        <sz val="9"/>
        <rFont val="Arial"/>
        <family val="2"/>
      </rPr>
      <t>(YMPE for 2016 is $54,900)</t>
    </r>
  </si>
  <si>
    <t>3. Updated on 11 Dec 2015</t>
  </si>
  <si>
    <t>4. LIF reference rate for 2016: 6%</t>
  </si>
  <si>
    <r>
      <t xml:space="preserve">5. </t>
    </r>
    <r>
      <rPr>
        <b/>
        <sz val="9"/>
        <rFont val="Verdana"/>
        <family val="2"/>
      </rPr>
      <t>You would need the following information</t>
    </r>
    <r>
      <rPr>
        <sz val="9"/>
        <rFont val="Verdana"/>
        <family val="2"/>
      </rPr>
      <t>: Current YMPE, age in yrs &amp; Balance of your income fund. {</t>
    </r>
    <r>
      <rPr>
        <i/>
        <sz val="9"/>
        <rFont val="Verdana"/>
        <family val="2"/>
      </rPr>
      <t>factor "F" from Schedule V of the regulations(Reference rate for 2016 is 6% ) &amp; Factor "D" from Schedule VI are inserted automatically. Please contact the Pension Regulation Division if you notice any discrepencies</t>
    </r>
    <r>
      <rPr>
        <sz val="9"/>
        <rFont val="Verdana"/>
        <family val="2"/>
      </rPr>
      <t>}.</t>
    </r>
  </si>
  <si>
    <t xml:space="preserve"> YMPE (for 2016 YMPE is $54,900)</t>
  </si>
  <si>
    <r>
      <t xml:space="preserve">Enter </t>
    </r>
    <r>
      <rPr>
        <sz val="10"/>
        <rFont val="Arial"/>
        <family val="2"/>
      </rPr>
      <t xml:space="preserve">the number of months remaining in the year including the month the LIF was opened. </t>
    </r>
    <r>
      <rPr>
        <i/>
        <sz val="10"/>
        <rFont val="Arial"/>
        <family val="2"/>
      </rPr>
      <t>Ex: If LIF was opened in Jan 2016 or before Jan 2016, enter 12. If opened in Feb 2016, enter 11.</t>
    </r>
  </si>
  <si>
    <t>LIF payments are prorated based on the month the LIF is opened. For example, if the LIF is opened in June, the LIF payments are based on 7 months only. A partial month is considered as a month.</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</si>
</sst>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6" formatCode="&quot;$&quot;#,##0_);[Red]\(&quot;$&quot;#,##0\)"/>
    <numFmt numFmtId="164" formatCode="mm/dd/yy"/>
    <numFmt numFmtId="165" formatCode="0_);[Red]\(0\)"/>
    <numFmt numFmtId="166" formatCode="&quot;$&quot;#,##0"/>
    <numFmt numFmtId="167" formatCode="0.000"/>
    <numFmt numFmtId="168" formatCode="[$$-1009]#,##0;[Red]\-[$$-1009]#,##0"/>
    <numFmt numFmtId="169" formatCode="#,##0;[Red]#,##0"/>
  </numFmts>
  <fonts count="35">
    <font>
      <sz val="10"/>
      <name val="Arial"/>
      <family val="2"/>
    </font>
    <font>
      <sz val="10"/>
      <name val="Arial"/>
      <family val="2"/>
    </font>
    <font>
      <sz val="10"/>
      <name val="Verdana"/>
      <family val="2"/>
    </font>
    <font>
      <sz val="8"/>
      <name val="Verdana"/>
      <family val="2"/>
    </font>
    <font>
      <b/>
      <sz val="9"/>
      <color indexed="9"/>
      <name val="Verdana"/>
      <family val="2"/>
    </font>
    <font>
      <b/>
      <sz val="8"/>
      <name val="Verdana"/>
      <family val="2"/>
    </font>
    <font>
      <sz val="9"/>
      <name val="Verdana"/>
      <family val="2"/>
    </font>
    <font>
      <b/>
      <u/>
      <sz val="9"/>
      <color indexed="9"/>
      <name val="Verdana"/>
      <family val="2"/>
    </font>
    <font>
      <b/>
      <sz val="10"/>
      <color indexed="9"/>
      <name val="Verdana"/>
      <family val="2"/>
    </font>
    <font>
      <b/>
      <sz val="8"/>
      <name val="Arial"/>
      <family val="2"/>
    </font>
    <font>
      <b/>
      <sz val="9"/>
      <name val="Verdana"/>
      <family val="2"/>
    </font>
    <font>
      <b/>
      <sz val="8"/>
      <name val="Arial Narrow"/>
      <family val="2"/>
    </font>
    <font>
      <sz val="8"/>
      <name val="Arial Narrow"/>
      <family val="2"/>
    </font>
    <font>
      <b/>
      <sz val="9"/>
      <color indexed="63"/>
      <name val="Arial"/>
      <family val="2"/>
    </font>
    <font>
      <b/>
      <sz val="9"/>
      <color indexed="56"/>
      <name val="Arial"/>
      <family val="2"/>
    </font>
    <font>
      <sz val="9"/>
      <color indexed="56"/>
      <name val="Arial"/>
      <family val="2"/>
    </font>
    <font>
      <sz val="8"/>
      <name val="Arial"/>
      <family val="2"/>
    </font>
    <font>
      <b/>
      <u/>
      <sz val="18"/>
      <color indexed="18"/>
      <name val="Arial Black"/>
      <family val="2"/>
    </font>
    <font>
      <sz val="9"/>
      <color indexed="16"/>
      <name val="Arial"/>
      <family val="2"/>
    </font>
    <font>
      <b/>
      <sz val="9"/>
      <color indexed="16"/>
      <name val="Arial"/>
      <family val="2"/>
    </font>
    <font>
      <i/>
      <sz val="9"/>
      <name val="Verdana"/>
      <family val="2"/>
    </font>
    <font>
      <b/>
      <sz val="10"/>
      <color indexed="57"/>
      <name val="Arial Narrow"/>
      <family val="2"/>
    </font>
    <font>
      <sz val="9"/>
      <name val="Arial"/>
      <family val="2"/>
    </font>
    <font>
      <b/>
      <sz val="10"/>
      <name val="Arial"/>
      <family val="2"/>
    </font>
    <font>
      <b/>
      <sz val="11"/>
      <color indexed="45"/>
      <name val="Arial"/>
      <family val="2"/>
    </font>
    <font>
      <b/>
      <sz val="22"/>
      <name val="Arial"/>
      <family val="2"/>
    </font>
    <font>
      <b/>
      <sz val="16"/>
      <name val="Arial"/>
      <family val="2"/>
    </font>
    <font>
      <sz val="12"/>
      <color indexed="10"/>
      <name val="Arial monospaced for SAP"/>
      <family val="3"/>
    </font>
    <font>
      <b/>
      <sz val="20"/>
      <name val="Arial"/>
      <family val="2"/>
    </font>
    <font>
      <b/>
      <u/>
      <sz val="20"/>
      <name val="Arial"/>
      <family val="2"/>
    </font>
    <font>
      <u/>
      <sz val="8"/>
      <name val="Arial"/>
      <family val="2"/>
    </font>
    <font>
      <i/>
      <sz val="9"/>
      <name val="Arial"/>
      <family val="2"/>
    </font>
    <font>
      <sz val="11"/>
      <color indexed="45"/>
      <name val="Arial"/>
      <family val="2"/>
    </font>
    <font>
      <sz val="11"/>
      <color theme="3"/>
      <name val="Arial"/>
      <family val="2"/>
    </font>
    <font>
      <i/>
      <sz val="10"/>
      <name val="Arial"/>
      <family val="2"/>
    </font>
  </fonts>
  <fills count="13">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58"/>
        <bgColor indexed="64"/>
      </patternFill>
    </fill>
    <fill>
      <patternFill patternType="solid">
        <fgColor indexed="45"/>
        <bgColor indexed="64"/>
      </patternFill>
    </fill>
    <fill>
      <patternFill patternType="solid">
        <fgColor indexed="16"/>
        <bgColor indexed="64"/>
      </patternFill>
    </fill>
    <fill>
      <patternFill patternType="solid">
        <fgColor indexed="31"/>
        <bgColor indexed="64"/>
      </patternFill>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3"/>
      </left>
      <right style="hair">
        <color indexed="9"/>
      </right>
      <top style="thin">
        <color indexed="23"/>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indexed="23"/>
      </left>
      <right/>
      <top style="thin">
        <color indexed="23"/>
      </top>
      <bottom style="thin">
        <color indexed="23"/>
      </bottom>
      <diagonal/>
    </border>
    <border>
      <left style="thin">
        <color indexed="9"/>
      </left>
      <right style="thin">
        <color indexed="9"/>
      </right>
      <top style="thin">
        <color indexed="9"/>
      </top>
      <bottom style="thin">
        <color indexed="9"/>
      </bottom>
      <diagonal/>
    </border>
    <border>
      <left style="thin">
        <color indexed="23"/>
      </left>
      <right/>
      <top/>
      <bottom/>
      <diagonal/>
    </border>
    <border>
      <left style="thin">
        <color indexed="22"/>
      </left>
      <right/>
      <top style="thin">
        <color indexed="22"/>
      </top>
      <bottom style="thin">
        <color indexed="22"/>
      </bottom>
      <diagonal/>
    </border>
    <border>
      <left style="thin">
        <color indexed="23"/>
      </left>
      <right style="thin">
        <color indexed="23"/>
      </right>
      <top/>
      <bottom/>
      <diagonal/>
    </border>
    <border>
      <left style="thin">
        <color indexed="23"/>
      </left>
      <right style="hair">
        <color indexed="9"/>
      </right>
      <top style="thin">
        <color indexed="23"/>
      </top>
      <bottom style="thin">
        <color indexed="64"/>
      </bottom>
      <diagonal/>
    </border>
    <border>
      <left style="hair">
        <color indexed="9"/>
      </left>
      <right style="hair">
        <color indexed="9"/>
      </right>
      <top style="thin">
        <color indexed="23"/>
      </top>
      <bottom style="thin">
        <color indexed="64"/>
      </bottom>
      <diagonal/>
    </border>
    <border>
      <left style="thin">
        <color indexed="8"/>
      </left>
      <right style="thin">
        <color indexed="8"/>
      </right>
      <top style="thin">
        <color indexed="8"/>
      </top>
      <bottom style="thin">
        <color indexed="8"/>
      </bottom>
      <diagonal/>
    </border>
    <border>
      <left/>
      <right/>
      <top style="thin">
        <color indexed="23"/>
      </top>
      <bottom/>
      <diagonal/>
    </border>
    <border>
      <left style="thin">
        <color indexed="23"/>
      </left>
      <right style="thin">
        <color indexed="23"/>
      </right>
      <top style="thin">
        <color indexed="23"/>
      </top>
      <bottom/>
      <diagonal/>
    </border>
    <border>
      <left style="thin">
        <color indexed="23"/>
      </left>
      <right style="thin">
        <color indexed="23"/>
      </right>
      <top style="thick">
        <color indexed="23"/>
      </top>
      <bottom style="thick">
        <color indexed="23"/>
      </bottom>
      <diagonal/>
    </border>
    <border>
      <left style="thin">
        <color indexed="8"/>
      </left>
      <right style="thin">
        <color indexed="8"/>
      </right>
      <top/>
      <bottom/>
      <diagonal/>
    </border>
    <border>
      <left style="thin">
        <color indexed="23"/>
      </left>
      <right style="thin">
        <color indexed="22"/>
      </right>
      <top style="thin">
        <color indexed="22"/>
      </top>
      <bottom style="thin">
        <color indexed="23"/>
      </bottom>
      <diagonal/>
    </border>
    <border>
      <left style="thin">
        <color indexed="64"/>
      </left>
      <right style="thin">
        <color indexed="64"/>
      </right>
      <top style="thin">
        <color indexed="64"/>
      </top>
      <bottom style="thin">
        <color indexed="64"/>
      </bottom>
      <diagonal/>
    </border>
    <border>
      <left style="hair">
        <color indexed="9"/>
      </left>
      <right style="hair">
        <color indexed="9"/>
      </right>
      <top style="thin">
        <color indexed="23"/>
      </top>
      <bottom/>
      <diagonal/>
    </border>
    <border>
      <left style="thin">
        <color indexed="22"/>
      </left>
      <right style="thin">
        <color indexed="64"/>
      </right>
      <top style="thin">
        <color indexed="22"/>
      </top>
      <bottom/>
      <diagonal/>
    </border>
    <border>
      <left style="thin">
        <color indexed="22"/>
      </left>
      <right style="thin">
        <color indexed="55"/>
      </right>
      <top style="thin">
        <color indexed="22"/>
      </top>
      <bottom style="thin">
        <color indexed="55"/>
      </bottom>
      <diagonal/>
    </border>
    <border>
      <left/>
      <right/>
      <top style="thin">
        <color indexed="22"/>
      </top>
      <bottom style="thin">
        <color indexed="22"/>
      </bottom>
      <diagonal/>
    </border>
    <border>
      <left/>
      <right style="thin">
        <color indexed="55"/>
      </right>
      <top style="thin">
        <color indexed="55"/>
      </top>
      <bottom style="thin">
        <color indexed="55"/>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23"/>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23"/>
      </left>
      <right style="thin">
        <color indexed="23"/>
      </right>
      <top/>
      <bottom style="thin">
        <color indexed="23"/>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s>
  <cellStyleXfs count="4">
    <xf numFmtId="3" fontId="0" fillId="0" borderId="0" applyNumberFormat="0" applyFont="0" applyBorder="0" applyAlignment="0" applyProtection="0"/>
    <xf numFmtId="164" fontId="1" fillId="0" borderId="0" applyFont="0" applyFill="0" applyBorder="0" applyAlignment="0" applyProtection="0"/>
    <xf numFmtId="165" fontId="1" fillId="0" borderId="0" applyFont="0" applyFill="0" applyBorder="0" applyAlignment="0" applyProtection="0"/>
    <xf numFmtId="49" fontId="1" fillId="0" borderId="0" applyFont="0" applyFill="0" applyBorder="0" applyAlignment="0" applyProtection="0"/>
  </cellStyleXfs>
  <cellXfs count="161">
    <xf numFmtId="3" fontId="0" fillId="0" borderId="0" xfId="0"/>
    <xf numFmtId="3" fontId="2" fillId="0" borderId="0" xfId="0" applyFont="1" applyProtection="1"/>
    <xf numFmtId="3" fontId="3" fillId="0" borderId="0" xfId="0" applyFont="1" applyFill="1" applyProtection="1"/>
    <xf numFmtId="3" fontId="3" fillId="0" borderId="0" xfId="0" applyFont="1" applyProtection="1"/>
    <xf numFmtId="3" fontId="3" fillId="2" borderId="0" xfId="0" applyFont="1" applyFill="1" applyProtection="1"/>
    <xf numFmtId="3" fontId="3" fillId="2" borderId="0" xfId="0" applyFont="1" applyFill="1" applyBorder="1" applyAlignment="1" applyProtection="1">
      <alignment horizontal="center" vertical="center"/>
    </xf>
    <xf numFmtId="5" fontId="6" fillId="2" borderId="1" xfId="0" applyNumberFormat="1" applyFont="1" applyFill="1" applyBorder="1" applyAlignment="1" applyProtection="1">
      <alignment horizontal="center" vertical="center"/>
    </xf>
    <xf numFmtId="3" fontId="3" fillId="3" borderId="1" xfId="0" applyFont="1" applyFill="1" applyBorder="1" applyAlignment="1" applyProtection="1">
      <alignment horizontal="center" vertical="center"/>
    </xf>
    <xf numFmtId="3" fontId="2" fillId="4" borderId="0" xfId="0" applyFont="1" applyFill="1" applyProtection="1"/>
    <xf numFmtId="3" fontId="3" fillId="4" borderId="0" xfId="0" applyFont="1" applyFill="1" applyProtection="1"/>
    <xf numFmtId="3" fontId="2" fillId="0" borderId="0" xfId="0" applyFont="1" applyAlignment="1" applyProtection="1">
      <alignment horizontal="right"/>
    </xf>
    <xf numFmtId="0" fontId="8" fillId="5" borderId="0" xfId="0" applyNumberFormat="1" applyFont="1" applyFill="1" applyAlignment="1" applyProtection="1">
      <alignment horizontal="right" wrapText="1"/>
    </xf>
    <xf numFmtId="3" fontId="4" fillId="5" borderId="3" xfId="0" applyFont="1" applyFill="1" applyBorder="1" applyAlignment="1" applyProtection="1">
      <alignment horizontal="left" vertical="center"/>
    </xf>
    <xf numFmtId="3" fontId="3" fillId="3" borderId="4" xfId="0" applyFont="1" applyFill="1" applyBorder="1" applyProtection="1"/>
    <xf numFmtId="3" fontId="3" fillId="3" borderId="5" xfId="0" applyFont="1" applyFill="1" applyBorder="1" applyAlignment="1" applyProtection="1">
      <alignment horizontal="left"/>
    </xf>
    <xf numFmtId="0" fontId="10" fillId="3" borderId="6" xfId="0" applyNumberFormat="1" applyFont="1" applyFill="1" applyBorder="1" applyAlignment="1" applyProtection="1">
      <alignment horizontal="right"/>
      <protection hidden="1"/>
    </xf>
    <xf numFmtId="3" fontId="11" fillId="0" borderId="0" xfId="0" applyFont="1" applyProtection="1"/>
    <xf numFmtId="3" fontId="11" fillId="0" borderId="0" xfId="0" applyFont="1" applyFill="1" applyProtection="1"/>
    <xf numFmtId="3" fontId="11" fillId="2" borderId="0" xfId="0" applyFont="1" applyFill="1" applyProtection="1"/>
    <xf numFmtId="166" fontId="8" fillId="5" borderId="7" xfId="0" applyNumberFormat="1" applyFont="1" applyFill="1" applyBorder="1" applyAlignment="1" applyProtection="1">
      <alignment vertical="center"/>
    </xf>
    <xf numFmtId="3" fontId="9" fillId="0" borderId="0" xfId="0" applyFont="1" applyProtection="1"/>
    <xf numFmtId="3" fontId="9" fillId="0" borderId="0" xfId="0" applyFont="1" applyFill="1" applyProtection="1"/>
    <xf numFmtId="3" fontId="9" fillId="2" borderId="0" xfId="0" applyFont="1" applyFill="1" applyProtection="1"/>
    <xf numFmtId="3" fontId="11" fillId="0" borderId="0" xfId="0" applyFont="1" applyProtection="1">
      <protection hidden="1"/>
    </xf>
    <xf numFmtId="3" fontId="9" fillId="0" borderId="0" xfId="0" applyFont="1" applyProtection="1">
      <protection hidden="1"/>
    </xf>
    <xf numFmtId="3" fontId="11" fillId="0" borderId="0" xfId="0" applyFont="1" applyFill="1" applyProtection="1">
      <protection hidden="1"/>
    </xf>
    <xf numFmtId="3" fontId="9" fillId="0" borderId="0" xfId="0" applyFont="1" applyFill="1" applyProtection="1">
      <protection hidden="1"/>
    </xf>
    <xf numFmtId="3" fontId="3" fillId="4" borderId="0" xfId="0" applyFont="1" applyFill="1" applyProtection="1">
      <protection hidden="1"/>
    </xf>
    <xf numFmtId="3" fontId="5" fillId="3" borderId="8" xfId="0" applyFont="1" applyFill="1" applyBorder="1" applyProtection="1">
      <protection hidden="1"/>
    </xf>
    <xf numFmtId="3" fontId="3" fillId="0" borderId="0" xfId="0" applyFont="1" applyProtection="1">
      <protection hidden="1"/>
    </xf>
    <xf numFmtId="3" fontId="3" fillId="3" borderId="8" xfId="0" applyFont="1" applyFill="1" applyBorder="1" applyProtection="1">
      <protection hidden="1"/>
    </xf>
    <xf numFmtId="166" fontId="3" fillId="0" borderId="1" xfId="0" applyNumberFormat="1" applyFont="1" applyFill="1" applyBorder="1" applyProtection="1">
      <protection hidden="1"/>
    </xf>
    <xf numFmtId="0" fontId="10" fillId="3" borderId="9" xfId="0" applyNumberFormat="1" applyFont="1" applyFill="1" applyBorder="1" applyAlignment="1" applyProtection="1">
      <alignment horizontal="right"/>
      <protection hidden="1"/>
    </xf>
    <xf numFmtId="5" fontId="5" fillId="0" borderId="1" xfId="0" applyNumberFormat="1" applyFont="1" applyFill="1" applyBorder="1" applyProtection="1">
      <protection hidden="1"/>
    </xf>
    <xf numFmtId="3" fontId="3" fillId="0" borderId="0" xfId="0" applyFont="1" applyFill="1" applyProtection="1">
      <protection hidden="1"/>
    </xf>
    <xf numFmtId="3" fontId="5" fillId="3" borderId="0" xfId="0" applyFont="1" applyFill="1" applyProtection="1">
      <protection hidden="1"/>
    </xf>
    <xf numFmtId="3" fontId="3" fillId="3" borderId="0" xfId="0" applyFont="1" applyFill="1" applyProtection="1">
      <protection hidden="1"/>
    </xf>
    <xf numFmtId="3" fontId="3" fillId="3" borderId="10" xfId="0" applyFont="1" applyFill="1" applyBorder="1" applyProtection="1">
      <protection hidden="1"/>
    </xf>
    <xf numFmtId="166" fontId="5" fillId="0" borderId="1" xfId="0" applyNumberFormat="1" applyFont="1" applyFill="1" applyBorder="1" applyProtection="1">
      <protection hidden="1"/>
    </xf>
    <xf numFmtId="3" fontId="4" fillId="5" borderId="11" xfId="0" applyFont="1" applyFill="1" applyBorder="1" applyAlignment="1" applyProtection="1">
      <alignment horizontal="left" vertical="center" wrapText="1"/>
      <protection hidden="1"/>
    </xf>
    <xf numFmtId="166" fontId="4" fillId="5" borderId="12" xfId="0" applyNumberFormat="1" applyFont="1" applyFill="1" applyBorder="1" applyAlignment="1" applyProtection="1">
      <alignment horizontal="center" vertical="center"/>
      <protection hidden="1"/>
    </xf>
    <xf numFmtId="3" fontId="4" fillId="6" borderId="11" xfId="0" applyFont="1" applyFill="1" applyBorder="1" applyAlignment="1" applyProtection="1">
      <alignment horizontal="left" vertical="center" wrapText="1"/>
      <protection hidden="1"/>
    </xf>
    <xf numFmtId="166" fontId="4" fillId="6" borderId="12" xfId="0" applyNumberFormat="1" applyFont="1" applyFill="1" applyBorder="1" applyAlignment="1" applyProtection="1">
      <alignment horizontal="center" vertical="center"/>
      <protection hidden="1"/>
    </xf>
    <xf numFmtId="0" fontId="14" fillId="7" borderId="13" xfId="0" applyNumberFormat="1" applyFont="1" applyFill="1" applyBorder="1" applyAlignment="1" applyProtection="1">
      <alignment wrapText="1"/>
      <protection hidden="1"/>
    </xf>
    <xf numFmtId="10" fontId="14" fillId="7" borderId="13" xfId="0" applyNumberFormat="1" applyFont="1" applyFill="1" applyBorder="1" applyAlignment="1" applyProtection="1">
      <alignment horizontal="right" wrapText="1"/>
      <protection hidden="1"/>
    </xf>
    <xf numFmtId="167" fontId="0" fillId="0" borderId="0" xfId="0" applyNumberFormat="1" applyProtection="1">
      <protection hidden="1"/>
    </xf>
    <xf numFmtId="0" fontId="15" fillId="0" borderId="13" xfId="0" applyNumberFormat="1" applyFont="1" applyBorder="1" applyAlignment="1" applyProtection="1">
      <alignment horizontal="right" wrapText="1"/>
      <protection hidden="1"/>
    </xf>
    <xf numFmtId="167" fontId="15" fillId="0" borderId="13" xfId="0" applyNumberFormat="1" applyFont="1" applyBorder="1" applyAlignment="1" applyProtection="1">
      <alignment horizontal="right" wrapText="1"/>
      <protection hidden="1"/>
    </xf>
    <xf numFmtId="0" fontId="3" fillId="2" borderId="1" xfId="0" applyNumberFormat="1" applyFont="1" applyFill="1" applyBorder="1" applyProtection="1">
      <protection hidden="1"/>
    </xf>
    <xf numFmtId="3" fontId="3" fillId="2" borderId="0" xfId="0" applyFont="1" applyFill="1" applyProtection="1">
      <protection hidden="1"/>
    </xf>
    <xf numFmtId="3" fontId="3" fillId="2" borderId="0" xfId="0" applyFont="1" applyFill="1" applyBorder="1" applyProtection="1">
      <protection hidden="1"/>
    </xf>
    <xf numFmtId="2" fontId="3" fillId="2" borderId="14" xfId="0" applyNumberFormat="1" applyFont="1" applyFill="1" applyBorder="1" applyProtection="1">
      <protection hidden="1"/>
    </xf>
    <xf numFmtId="167" fontId="18" fillId="0" borderId="0" xfId="0" applyNumberFormat="1" applyFont="1" applyProtection="1">
      <protection hidden="1"/>
    </xf>
    <xf numFmtId="167" fontId="19" fillId="7" borderId="13" xfId="0" applyNumberFormat="1" applyFont="1" applyFill="1" applyBorder="1" applyAlignment="1" applyProtection="1">
      <alignment horizontal="right" wrapText="1"/>
      <protection hidden="1"/>
    </xf>
    <xf numFmtId="167" fontId="18" fillId="0" borderId="13" xfId="0" applyNumberFormat="1" applyFont="1" applyBorder="1" applyAlignment="1" applyProtection="1">
      <alignment horizontal="right" wrapText="1"/>
      <protection hidden="1"/>
    </xf>
    <xf numFmtId="5" fontId="6" fillId="0" borderId="0" xfId="0" applyNumberFormat="1" applyFont="1" applyFill="1" applyProtection="1"/>
    <xf numFmtId="5" fontId="6" fillId="2" borderId="15" xfId="0" applyNumberFormat="1" applyFont="1" applyFill="1" applyBorder="1" applyAlignment="1" applyProtection="1">
      <alignment horizontal="center" vertical="center"/>
    </xf>
    <xf numFmtId="5" fontId="6" fillId="2" borderId="16" xfId="0" applyNumberFormat="1" applyFont="1" applyFill="1" applyBorder="1" applyAlignment="1" applyProtection="1">
      <alignment horizontal="center" vertical="center"/>
    </xf>
    <xf numFmtId="5" fontId="10" fillId="2" borderId="0" xfId="0" applyNumberFormat="1" applyFont="1" applyFill="1" applyBorder="1" applyAlignment="1" applyProtection="1">
      <alignment horizontal="center" vertical="center"/>
    </xf>
    <xf numFmtId="0" fontId="0" fillId="0" borderId="0" xfId="0" applyNumberFormat="1" applyProtection="1">
      <protection hidden="1"/>
    </xf>
    <xf numFmtId="0" fontId="15" fillId="0" borderId="0" xfId="0" applyNumberFormat="1" applyFont="1" applyFill="1" applyBorder="1" applyAlignment="1" applyProtection="1">
      <alignment horizontal="right" wrapText="1"/>
      <protection hidden="1"/>
    </xf>
    <xf numFmtId="10" fontId="14" fillId="2" borderId="13" xfId="0" applyNumberFormat="1" applyFont="1" applyFill="1" applyBorder="1" applyAlignment="1" applyProtection="1">
      <alignment horizontal="right" wrapText="1"/>
      <protection hidden="1"/>
    </xf>
    <xf numFmtId="167" fontId="14" fillId="2" borderId="13" xfId="0" applyNumberFormat="1" applyFont="1" applyFill="1" applyBorder="1" applyAlignment="1" applyProtection="1">
      <alignment horizontal="right" wrapText="1"/>
      <protection hidden="1"/>
    </xf>
    <xf numFmtId="0" fontId="14" fillId="7" borderId="17" xfId="0" applyNumberFormat="1" applyFont="1" applyFill="1" applyBorder="1" applyAlignment="1" applyProtection="1">
      <alignment wrapText="1"/>
      <protection hidden="1"/>
    </xf>
    <xf numFmtId="167" fontId="15" fillId="0" borderId="0" xfId="0" applyNumberFormat="1" applyFont="1" applyBorder="1" applyAlignment="1" applyProtection="1">
      <alignment horizontal="right" wrapText="1"/>
      <protection hidden="1"/>
    </xf>
    <xf numFmtId="3" fontId="17" fillId="0" borderId="0" xfId="0" applyFont="1" applyFill="1" applyBorder="1" applyAlignment="1" applyProtection="1">
      <protection hidden="1"/>
    </xf>
    <xf numFmtId="3" fontId="6" fillId="0" borderId="0" xfId="0" applyFont="1" applyFill="1" applyAlignment="1" applyProtection="1">
      <alignment horizontal="left" vertical="center" wrapText="1"/>
      <protection hidden="1"/>
    </xf>
    <xf numFmtId="166" fontId="3" fillId="2" borderId="1" xfId="0" applyNumberFormat="1" applyFont="1" applyFill="1" applyBorder="1" applyProtection="1">
      <protection hidden="1"/>
    </xf>
    <xf numFmtId="6" fontId="3" fillId="2" borderId="1" xfId="0" applyNumberFormat="1" applyFont="1" applyFill="1" applyBorder="1" applyProtection="1">
      <protection hidden="1"/>
    </xf>
    <xf numFmtId="3" fontId="3" fillId="2" borderId="1" xfId="0" applyFont="1" applyFill="1" applyBorder="1" applyProtection="1">
      <protection hidden="1"/>
    </xf>
    <xf numFmtId="4" fontId="3" fillId="2" borderId="1" xfId="0" applyNumberFormat="1" applyFont="1" applyFill="1" applyBorder="1" applyProtection="1">
      <protection hidden="1"/>
    </xf>
    <xf numFmtId="3" fontId="3" fillId="2" borderId="2" xfId="0" applyFont="1" applyFill="1" applyBorder="1" applyProtection="1">
      <protection hidden="1"/>
    </xf>
    <xf numFmtId="2" fontId="3" fillId="2" borderId="18" xfId="0" applyNumberFormat="1" applyFont="1" applyFill="1" applyBorder="1" applyProtection="1">
      <protection hidden="1"/>
    </xf>
    <xf numFmtId="3" fontId="0" fillId="3" borderId="19" xfId="0" applyFill="1" applyBorder="1" applyProtection="1">
      <protection locked="0"/>
    </xf>
    <xf numFmtId="3" fontId="0" fillId="2" borderId="0" xfId="0" applyFill="1" applyProtection="1"/>
    <xf numFmtId="166" fontId="0" fillId="3" borderId="19" xfId="0" applyNumberFormat="1" applyFill="1" applyBorder="1" applyProtection="1">
      <protection locked="0"/>
    </xf>
    <xf numFmtId="3" fontId="6" fillId="0" borderId="0" xfId="0" applyFont="1" applyAlignment="1" applyProtection="1"/>
    <xf numFmtId="3" fontId="0" fillId="0" borderId="0" xfId="0" applyAlignment="1" applyProtection="1"/>
    <xf numFmtId="3" fontId="23" fillId="2" borderId="0" xfId="0" applyFont="1" applyFill="1" applyProtection="1"/>
    <xf numFmtId="3" fontId="23" fillId="2" borderId="0" xfId="0" applyFont="1" applyFill="1" applyAlignment="1" applyProtection="1">
      <alignment wrapText="1"/>
    </xf>
    <xf numFmtId="3" fontId="4" fillId="5" borderId="20" xfId="0" applyFont="1" applyFill="1" applyBorder="1" applyAlignment="1" applyProtection="1">
      <alignment horizontal="center" vertical="center"/>
    </xf>
    <xf numFmtId="3" fontId="6" fillId="2" borderId="21" xfId="0" applyNumberFormat="1" applyFont="1" applyFill="1" applyBorder="1" applyProtection="1"/>
    <xf numFmtId="3" fontId="10" fillId="2" borderId="22" xfId="0" applyFont="1" applyFill="1" applyBorder="1" applyAlignment="1" applyProtection="1">
      <alignment horizontal="right"/>
    </xf>
    <xf numFmtId="3" fontId="3" fillId="3" borderId="0" xfId="0" applyFont="1" applyFill="1" applyBorder="1" applyAlignment="1" applyProtection="1">
      <alignment horizontal="left" vertical="center"/>
    </xf>
    <xf numFmtId="3" fontId="3" fillId="3" borderId="4" xfId="0" applyFont="1" applyFill="1" applyBorder="1" applyAlignment="1" applyProtection="1">
      <alignment wrapText="1"/>
    </xf>
    <xf numFmtId="3" fontId="6" fillId="2" borderId="23" xfId="0" applyFont="1" applyFill="1" applyBorder="1" applyAlignment="1" applyProtection="1">
      <alignment horizontal="right" vertical="center"/>
    </xf>
    <xf numFmtId="3" fontId="16" fillId="2" borderId="0" xfId="0" applyFont="1" applyFill="1" applyProtection="1"/>
    <xf numFmtId="3" fontId="16" fillId="2" borderId="0" xfId="0" applyFont="1" applyFill="1" applyAlignment="1" applyProtection="1">
      <alignment vertical="center"/>
    </xf>
    <xf numFmtId="3" fontId="31" fillId="2" borderId="0" xfId="0" applyFont="1" applyFill="1" applyProtection="1"/>
    <xf numFmtId="1" fontId="3" fillId="0" borderId="0" xfId="0" applyNumberFormat="1" applyFont="1" applyProtection="1"/>
    <xf numFmtId="166" fontId="0" fillId="2" borderId="0" xfId="0" applyNumberFormat="1" applyFill="1" applyBorder="1" applyProtection="1"/>
    <xf numFmtId="168" fontId="2" fillId="0" borderId="0" xfId="0" applyNumberFormat="1" applyFont="1" applyProtection="1"/>
    <xf numFmtId="166" fontId="6" fillId="2" borderId="24" xfId="0" applyNumberFormat="1" applyFont="1" applyFill="1" applyBorder="1" applyProtection="1"/>
    <xf numFmtId="166" fontId="1" fillId="3" borderId="19" xfId="0" applyNumberFormat="1" applyFont="1" applyFill="1" applyBorder="1" applyProtection="1"/>
    <xf numFmtId="0" fontId="14" fillId="7" borderId="25" xfId="0" applyNumberFormat="1" applyFont="1" applyFill="1" applyBorder="1" applyAlignment="1" applyProtection="1">
      <alignment wrapText="1"/>
      <protection hidden="1"/>
    </xf>
    <xf numFmtId="0" fontId="14" fillId="7" borderId="26" xfId="0" applyNumberFormat="1" applyFont="1" applyFill="1" applyBorder="1" applyAlignment="1" applyProtection="1">
      <alignment wrapText="1"/>
      <protection hidden="1"/>
    </xf>
    <xf numFmtId="0" fontId="14" fillId="7" borderId="27" xfId="0" applyNumberFormat="1" applyFont="1" applyFill="1" applyBorder="1" applyAlignment="1" applyProtection="1">
      <alignment wrapText="1"/>
      <protection hidden="1"/>
    </xf>
    <xf numFmtId="166" fontId="0" fillId="10" borderId="0" xfId="0" applyNumberFormat="1" applyFill="1" applyBorder="1" applyProtection="1">
      <protection locked="0"/>
    </xf>
    <xf numFmtId="3" fontId="0" fillId="10" borderId="0" xfId="0" applyFill="1" applyProtection="1"/>
    <xf numFmtId="3" fontId="23" fillId="10" borderId="0" xfId="0" applyFont="1" applyFill="1" applyAlignment="1" applyProtection="1">
      <alignment wrapText="1"/>
    </xf>
    <xf numFmtId="0" fontId="0" fillId="2" borderId="0" xfId="0" applyNumberFormat="1" applyFill="1" applyAlignment="1" applyProtection="1">
      <alignment wrapText="1"/>
    </xf>
    <xf numFmtId="3" fontId="0" fillId="2" borderId="0" xfId="0" applyFill="1" applyAlignment="1" applyProtection="1">
      <alignment wrapText="1"/>
    </xf>
    <xf numFmtId="3" fontId="23" fillId="2" borderId="0" xfId="0" applyFont="1" applyFill="1" applyAlignment="1" applyProtection="1"/>
    <xf numFmtId="169" fontId="0" fillId="11" borderId="19" xfId="0" applyNumberFormat="1" applyFill="1" applyBorder="1" applyProtection="1">
      <protection locked="0"/>
    </xf>
    <xf numFmtId="3" fontId="0" fillId="10" borderId="0" xfId="0" applyFill="1" applyBorder="1" applyProtection="1"/>
    <xf numFmtId="166" fontId="32" fillId="3" borderId="19" xfId="0" applyNumberFormat="1" applyFont="1" applyFill="1" applyBorder="1" applyProtection="1"/>
    <xf numFmtId="166" fontId="32" fillId="10" borderId="0" xfId="0" applyNumberFormat="1" applyFont="1" applyFill="1" applyBorder="1" applyProtection="1"/>
    <xf numFmtId="3" fontId="0" fillId="12" borderId="28" xfId="0" applyFill="1" applyBorder="1" applyAlignment="1" applyProtection="1">
      <alignment wrapText="1"/>
    </xf>
    <xf numFmtId="166" fontId="24" fillId="12" borderId="29" xfId="0" applyNumberFormat="1" applyFont="1" applyFill="1" applyBorder="1" applyProtection="1"/>
    <xf numFmtId="3" fontId="0" fillId="12" borderId="30" xfId="0" applyFill="1" applyBorder="1" applyProtection="1"/>
    <xf numFmtId="0" fontId="0" fillId="12" borderId="31" xfId="0" applyNumberFormat="1" applyFill="1" applyBorder="1" applyAlignment="1" applyProtection="1">
      <alignment wrapText="1"/>
    </xf>
    <xf numFmtId="3" fontId="0" fillId="12" borderId="32" xfId="0" applyFill="1" applyBorder="1" applyProtection="1"/>
    <xf numFmtId="3" fontId="0" fillId="12" borderId="31" xfId="0" applyFill="1" applyBorder="1" applyAlignment="1" applyProtection="1">
      <alignment wrapText="1"/>
    </xf>
    <xf numFmtId="166" fontId="24" fillId="12" borderId="0" xfId="0" applyNumberFormat="1" applyFont="1" applyFill="1" applyBorder="1" applyProtection="1"/>
    <xf numFmtId="3" fontId="0" fillId="12" borderId="33" xfId="0" applyFill="1" applyBorder="1" applyProtection="1"/>
    <xf numFmtId="3" fontId="0" fillId="12" borderId="34" xfId="0" applyFill="1" applyBorder="1" applyProtection="1"/>
    <xf numFmtId="3" fontId="0" fillId="12" borderId="35" xfId="0" applyFill="1" applyBorder="1" applyProtection="1"/>
    <xf numFmtId="166" fontId="33" fillId="10" borderId="19" xfId="0" applyNumberFormat="1" applyFont="1" applyFill="1" applyBorder="1" applyProtection="1"/>
    <xf numFmtId="3" fontId="25" fillId="3" borderId="36" xfId="0" applyFont="1" applyFill="1" applyBorder="1" applyAlignment="1" applyProtection="1">
      <alignment horizontal="center"/>
    </xf>
    <xf numFmtId="3" fontId="25" fillId="3" borderId="37" xfId="0" applyFont="1" applyFill="1" applyBorder="1" applyAlignment="1" applyProtection="1">
      <alignment horizontal="center"/>
    </xf>
    <xf numFmtId="3" fontId="25" fillId="3" borderId="38" xfId="0" applyFont="1" applyFill="1" applyBorder="1" applyAlignment="1" applyProtection="1">
      <alignment horizontal="center"/>
    </xf>
    <xf numFmtId="3" fontId="26" fillId="3" borderId="39" xfId="0" applyFont="1" applyFill="1" applyBorder="1" applyAlignment="1" applyProtection="1">
      <alignment horizontal="center"/>
    </xf>
    <xf numFmtId="3" fontId="26" fillId="3" borderId="40" xfId="0" applyFont="1" applyFill="1" applyBorder="1" applyAlignment="1" applyProtection="1">
      <alignment horizontal="center"/>
    </xf>
    <xf numFmtId="3" fontId="26" fillId="3" borderId="41" xfId="0" applyFont="1" applyFill="1" applyBorder="1" applyAlignment="1" applyProtection="1">
      <alignment horizontal="center"/>
    </xf>
    <xf numFmtId="3" fontId="16" fillId="2" borderId="0" xfId="0" applyFont="1" applyFill="1" applyAlignment="1" applyProtection="1">
      <alignment horizontal="left" wrapText="1"/>
    </xf>
    <xf numFmtId="3" fontId="23" fillId="2" borderId="29" xfId="0" applyFont="1" applyFill="1" applyBorder="1" applyAlignment="1" applyProtection="1">
      <alignment horizontal="left" vertical="center" wrapText="1"/>
    </xf>
    <xf numFmtId="3" fontId="28" fillId="0" borderId="0" xfId="0" applyFont="1" applyFill="1" applyBorder="1" applyAlignment="1" applyProtection="1">
      <alignment horizontal="center"/>
      <protection hidden="1"/>
    </xf>
    <xf numFmtId="3" fontId="29" fillId="0" borderId="0" xfId="0" applyFont="1" applyFill="1" applyBorder="1" applyAlignment="1" applyProtection="1">
      <alignment horizontal="center"/>
      <protection hidden="1"/>
    </xf>
    <xf numFmtId="0" fontId="21" fillId="8" borderId="0" xfId="0" applyNumberFormat="1" applyFont="1" applyFill="1" applyBorder="1" applyAlignment="1" applyProtection="1">
      <alignment horizontal="center" wrapText="1"/>
      <protection hidden="1"/>
    </xf>
    <xf numFmtId="0" fontId="21" fillId="8" borderId="8" xfId="0" applyNumberFormat="1" applyFont="1" applyFill="1" applyBorder="1" applyAlignment="1" applyProtection="1">
      <alignment horizontal="center"/>
      <protection hidden="1"/>
    </xf>
    <xf numFmtId="0" fontId="21" fillId="8" borderId="42" xfId="0" applyNumberFormat="1" applyFont="1" applyFill="1" applyBorder="1" applyAlignment="1" applyProtection="1">
      <alignment horizontal="center"/>
      <protection hidden="1"/>
    </xf>
    <xf numFmtId="3" fontId="6" fillId="2" borderId="0" xfId="0" applyFont="1" applyFill="1" applyBorder="1" applyAlignment="1" applyProtection="1">
      <alignment horizontal="left"/>
      <protection hidden="1"/>
    </xf>
    <xf numFmtId="3" fontId="27" fillId="0" borderId="0" xfId="0" applyFont="1" applyFill="1" applyAlignment="1" applyProtection="1">
      <alignment horizontal="center"/>
      <protection hidden="1"/>
    </xf>
    <xf numFmtId="3" fontId="17" fillId="0" borderId="0" xfId="0" applyFont="1" applyFill="1" applyBorder="1" applyAlignment="1" applyProtection="1">
      <alignment horizontal="center"/>
      <protection hidden="1"/>
    </xf>
    <xf numFmtId="3" fontId="6" fillId="0" borderId="0" xfId="0" applyFont="1" applyFill="1" applyAlignment="1" applyProtection="1">
      <alignment horizontal="left" vertical="center" wrapText="1"/>
      <protection hidden="1"/>
    </xf>
    <xf numFmtId="3" fontId="6" fillId="0" borderId="0" xfId="0" applyFont="1" applyFill="1" applyAlignment="1" applyProtection="1">
      <alignment horizontal="left" vertical="top" wrapText="1"/>
      <protection hidden="1"/>
    </xf>
    <xf numFmtId="3" fontId="12" fillId="9" borderId="43" xfId="0" applyFont="1" applyFill="1" applyBorder="1" applyAlignment="1" applyProtection="1">
      <alignment horizontal="center" vertical="center" textRotation="90"/>
    </xf>
    <xf numFmtId="3" fontId="12" fillId="9" borderId="44" xfId="0" applyFont="1" applyFill="1" applyBorder="1" applyAlignment="1" applyProtection="1">
      <alignment horizontal="center" vertical="center" textRotation="90"/>
    </xf>
    <xf numFmtId="3" fontId="12" fillId="9" borderId="45" xfId="0" applyFont="1" applyFill="1" applyBorder="1" applyAlignment="1" applyProtection="1">
      <alignment horizontal="center" vertical="center" textRotation="90"/>
    </xf>
    <xf numFmtId="3" fontId="4" fillId="6" borderId="8" xfId="0" applyFont="1" applyFill="1" applyBorder="1" applyAlignment="1" applyProtection="1">
      <alignment horizontal="center" vertical="center" wrapText="1"/>
      <protection hidden="1"/>
    </xf>
    <xf numFmtId="3" fontId="0" fillId="0" borderId="42" xfId="0" applyBorder="1" applyProtection="1">
      <protection hidden="1"/>
    </xf>
    <xf numFmtId="3" fontId="8" fillId="5" borderId="0" xfId="0" applyFont="1" applyFill="1" applyAlignment="1" applyProtection="1">
      <alignment horizontal="center"/>
    </xf>
    <xf numFmtId="3" fontId="12" fillId="9" borderId="43" xfId="0" applyFont="1" applyFill="1" applyBorder="1" applyAlignment="1" applyProtection="1">
      <alignment horizontal="center" vertical="center" textRotation="90"/>
      <protection hidden="1"/>
    </xf>
    <xf numFmtId="3" fontId="12" fillId="9" borderId="44" xfId="0" applyFont="1" applyFill="1" applyBorder="1" applyAlignment="1" applyProtection="1">
      <alignment horizontal="center" vertical="center" textRotation="90"/>
      <protection hidden="1"/>
    </xf>
    <xf numFmtId="3" fontId="12" fillId="9" borderId="45" xfId="0" applyFont="1" applyFill="1" applyBorder="1" applyAlignment="1" applyProtection="1">
      <alignment horizontal="center" vertical="center" textRotation="90"/>
      <protection hidden="1"/>
    </xf>
    <xf numFmtId="1" fontId="10" fillId="3" borderId="15" xfId="0" applyNumberFormat="1" applyFont="1" applyFill="1" applyBorder="1" applyAlignment="1" applyProtection="1">
      <alignment horizontal="center" vertical="center"/>
    </xf>
    <xf numFmtId="1" fontId="10" fillId="3" borderId="46" xfId="0" applyNumberFormat="1" applyFont="1" applyFill="1" applyBorder="1" applyAlignment="1" applyProtection="1">
      <alignment horizontal="center" vertical="center"/>
    </xf>
    <xf numFmtId="3" fontId="3" fillId="3" borderId="15" xfId="0" applyFont="1" applyFill="1" applyBorder="1" applyAlignment="1" applyProtection="1">
      <alignment horizontal="left" vertical="center" wrapText="1"/>
    </xf>
    <xf numFmtId="3" fontId="3" fillId="3" borderId="46" xfId="0" applyFont="1" applyFill="1" applyBorder="1" applyAlignment="1" applyProtection="1">
      <alignment horizontal="left" vertical="center" wrapText="1"/>
    </xf>
    <xf numFmtId="3" fontId="4" fillId="5" borderId="8" xfId="0" applyFont="1" applyFill="1" applyBorder="1" applyAlignment="1" applyProtection="1">
      <alignment horizontal="center" vertical="center" wrapText="1"/>
      <protection hidden="1"/>
    </xf>
    <xf numFmtId="3" fontId="4" fillId="5" borderId="42" xfId="0" applyFont="1" applyFill="1" applyBorder="1" applyAlignment="1" applyProtection="1">
      <alignment horizontal="center" vertical="center" wrapText="1"/>
      <protection hidden="1"/>
    </xf>
    <xf numFmtId="0" fontId="13" fillId="0" borderId="26" xfId="0" applyNumberFormat="1" applyFont="1" applyBorder="1" applyAlignment="1" applyProtection="1">
      <alignment horizontal="center" wrapText="1"/>
      <protection hidden="1"/>
    </xf>
    <xf numFmtId="0" fontId="13" fillId="7" borderId="47" xfId="0" applyNumberFormat="1" applyFont="1" applyFill="1" applyBorder="1" applyAlignment="1" applyProtection="1">
      <alignment wrapText="1"/>
      <protection hidden="1"/>
    </xf>
    <xf numFmtId="0" fontId="13" fillId="7" borderId="25" xfId="0" applyNumberFormat="1" applyFont="1" applyFill="1" applyBorder="1" applyAlignment="1" applyProtection="1">
      <alignment wrapText="1"/>
      <protection hidden="1"/>
    </xf>
    <xf numFmtId="0" fontId="13" fillId="7" borderId="48" xfId="0" applyNumberFormat="1" applyFont="1" applyFill="1" applyBorder="1" applyAlignment="1" applyProtection="1">
      <alignment wrapText="1"/>
      <protection hidden="1"/>
    </xf>
    <xf numFmtId="0" fontId="0" fillId="7" borderId="49" xfId="0" applyNumberFormat="1" applyFill="1" applyBorder="1" applyAlignment="1" applyProtection="1">
      <alignment horizontal="left" wrapText="1"/>
      <protection hidden="1"/>
    </xf>
    <xf numFmtId="0" fontId="0" fillId="7" borderId="27" xfId="0" applyNumberFormat="1" applyFill="1" applyBorder="1" applyAlignment="1" applyProtection="1">
      <alignment horizontal="left" wrapText="1"/>
      <protection hidden="1"/>
    </xf>
    <xf numFmtId="0" fontId="0" fillId="7" borderId="50" xfId="0" applyNumberFormat="1" applyFill="1" applyBorder="1" applyAlignment="1" applyProtection="1">
      <alignment horizontal="left" wrapText="1"/>
      <protection hidden="1"/>
    </xf>
    <xf numFmtId="0" fontId="13" fillId="7" borderId="51" xfId="0" applyNumberFormat="1" applyFont="1" applyFill="1" applyBorder="1" applyAlignment="1" applyProtection="1">
      <alignment horizontal="left" wrapText="1"/>
      <protection hidden="1"/>
    </xf>
    <xf numFmtId="0" fontId="13" fillId="7" borderId="26" xfId="0" applyNumberFormat="1" applyFont="1" applyFill="1" applyBorder="1" applyAlignment="1" applyProtection="1">
      <alignment horizontal="left" wrapText="1"/>
      <protection hidden="1"/>
    </xf>
    <xf numFmtId="0" fontId="13" fillId="7" borderId="52" xfId="0" applyNumberFormat="1" applyFont="1" applyFill="1" applyBorder="1" applyAlignment="1" applyProtection="1">
      <alignment horizontal="left" wrapText="1"/>
      <protection hidden="1"/>
    </xf>
  </cellXfs>
  <cellStyles count="4">
    <cellStyle name="Date" xfId="1"/>
    <cellStyle name="Fixed" xfId="2"/>
    <cellStyle name="Normal" xfId="0" builtinId="0"/>
    <cellStyle name="Text" xfId="3"/>
  </cellStyles>
  <dxfs count="6">
    <dxf>
      <font>
        <b/>
        <i val="0"/>
        <strike val="0"/>
        <condense val="0"/>
        <extend val="0"/>
        <outline val="0"/>
        <shadow val="0"/>
        <u val="none"/>
        <vertAlign val="baseline"/>
        <sz val="9"/>
        <color indexed="56"/>
        <name val="Arial"/>
        <scheme val="none"/>
      </font>
      <numFmt numFmtId="0" formatCode="General"/>
      <fill>
        <patternFill patternType="solid">
          <fgColor indexed="64"/>
          <bgColor indexed="31"/>
        </patternFill>
      </fill>
      <alignment horizontal="general" vertical="bottom" textRotation="0" wrapText="1" relativeIndent="0" justifyLastLine="0" shrinkToFit="0" readingOrder="0"/>
      <border diagonalUp="0" diagonalDown="0">
        <left/>
        <right/>
        <top style="thin">
          <color indexed="8"/>
        </top>
        <bottom style="thin">
          <color indexed="8"/>
        </bottom>
      </border>
      <protection locked="1" hidden="1"/>
    </dxf>
    <dxf>
      <border outline="0">
        <top style="thin">
          <color indexed="8"/>
        </top>
      </border>
    </dxf>
    <dxf>
      <border outline="0">
        <left style="thin">
          <color indexed="8"/>
        </left>
        <right style="thin">
          <color indexed="8"/>
        </right>
        <top style="thin">
          <color indexed="8"/>
        </top>
        <bottom style="thin">
          <color indexed="8"/>
        </bottom>
      </border>
    </dxf>
    <dxf>
      <font>
        <b/>
        <i val="0"/>
        <strike val="0"/>
        <condense val="0"/>
        <extend val="0"/>
        <outline val="0"/>
        <shadow val="0"/>
        <u val="none"/>
        <vertAlign val="baseline"/>
        <sz val="9"/>
        <color indexed="56"/>
        <name val="Arial"/>
        <scheme val="none"/>
      </font>
      <fill>
        <patternFill patternType="solid">
          <fgColor indexed="64"/>
          <bgColor indexed="31"/>
        </patternFill>
      </fill>
      <alignment horizontal="general" vertical="bottom" textRotation="0" wrapText="1" relativeIndent="0" justifyLastLine="0" shrinkToFit="0" readingOrder="0"/>
      <protection locked="1" hidden="1"/>
    </dxf>
    <dxf>
      <border outline="0">
        <bottom style="thin">
          <color indexed="8"/>
        </bottom>
      </border>
    </dxf>
    <dxf>
      <font>
        <b/>
        <i val="0"/>
        <strike val="0"/>
        <condense val="0"/>
        <extend val="0"/>
        <outline val="0"/>
        <shadow val="0"/>
        <u val="none"/>
        <vertAlign val="baseline"/>
        <sz val="9"/>
        <color indexed="56"/>
        <name val="Arial"/>
        <scheme val="none"/>
      </font>
      <numFmt numFmtId="0" formatCode="General"/>
      <fill>
        <patternFill patternType="solid">
          <fgColor indexed="64"/>
          <bgColor indexed="31"/>
        </patternFill>
      </fill>
      <alignment horizontal="general" vertical="bottom" textRotation="0" wrapText="1" relativeIndent="0" justifyLastLine="0" shrinkToFit="0" readingOrder="0"/>
      <protection locked="1" hidden="1"/>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E2ECF4"/>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45507F"/>
      <rgbColor rgb="00CC99FF"/>
      <rgbColor rgb="00EAEAEA"/>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830580</xdr:colOff>
      <xdr:row>0</xdr:row>
      <xdr:rowOff>350521</xdr:rowOff>
    </xdr:to>
    <xdr:pic>
      <xdr:nvPicPr>
        <xdr:cNvPr id="1095"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14173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144780</xdr:colOff>
      <xdr:row>0</xdr:row>
      <xdr:rowOff>68580</xdr:rowOff>
    </xdr:to>
    <xdr:sp macro="" textlink="">
      <xdr:nvSpPr>
        <xdr:cNvPr id="2129" name="HideTemplatePointer"/>
        <xdr:cNvSpPr>
          <a:spLocks noChangeArrowheads="1"/>
        </xdr:cNvSpPr>
      </xdr:nvSpPr>
      <xdr:spPr bwMode="auto">
        <a:xfrm>
          <a:off x="373380" y="0"/>
          <a:ext cx="144780" cy="68580"/>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sp>
    <xdr:clientData fPrintsWithSheet="0"/>
  </xdr:twoCellAnchor>
</xdr:wsDr>
</file>

<file path=xl/tables/table1.xml><?xml version="1.0" encoding="utf-8"?>
<table xmlns="http://schemas.openxmlformats.org/spreadsheetml/2006/main" id="1" name="List1" displayName="List1" ref="A3:A39" totalsRowShown="0" headerRowDxfId="5" dataDxfId="3" headerRowBorderDxfId="4" tableBorderDxfId="2" totalsRowBorderDxfId="1">
  <autoFilter ref="A3:A39"/>
  <tableColumns count="1">
    <tableColumn id="1" name="Age "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sheetPr>
  <dimension ref="B1:O29"/>
  <sheetViews>
    <sheetView tabSelected="1" workbookViewId="0">
      <selection activeCell="C7" sqref="C7"/>
    </sheetView>
  </sheetViews>
  <sheetFormatPr defaultColWidth="9.109375" defaultRowHeight="13.2"/>
  <cols>
    <col min="1" max="1" width="8.5546875" style="74" customWidth="1"/>
    <col min="2" max="2" width="35.109375" style="74" customWidth="1"/>
    <col min="3" max="3" width="16.44140625" style="74" customWidth="1"/>
    <col min="4" max="16384" width="9.109375" style="74"/>
  </cols>
  <sheetData>
    <row r="1" spans="2:7" ht="28.8" customHeight="1"/>
    <row r="2" spans="2:7" ht="34.5" customHeight="1">
      <c r="B2" s="118" t="s">
        <v>36</v>
      </c>
      <c r="C2" s="119"/>
      <c r="D2" s="119"/>
      <c r="E2" s="119"/>
      <c r="F2" s="120"/>
    </row>
    <row r="3" spans="2:7" ht="21">
      <c r="B3" s="121" t="s">
        <v>34</v>
      </c>
      <c r="C3" s="122"/>
      <c r="D3" s="122"/>
      <c r="E3" s="122"/>
      <c r="F3" s="123"/>
    </row>
    <row r="5" spans="2:7">
      <c r="B5" s="78" t="s">
        <v>66</v>
      </c>
      <c r="C5" s="93">
        <v>54900</v>
      </c>
    </row>
    <row r="7" spans="2:7">
      <c r="B7" s="78" t="s">
        <v>32</v>
      </c>
      <c r="C7" s="73">
        <v>55</v>
      </c>
    </row>
    <row r="8" spans="2:7">
      <c r="B8" s="88" t="s">
        <v>41</v>
      </c>
    </row>
    <row r="9" spans="2:7" ht="24.75" customHeight="1">
      <c r="B9" s="79" t="s">
        <v>31</v>
      </c>
      <c r="C9" s="75">
        <v>0</v>
      </c>
    </row>
    <row r="10" spans="2:7" ht="24.75" customHeight="1">
      <c r="B10" s="79"/>
      <c r="C10" s="90"/>
    </row>
    <row r="11" spans="2:7" ht="28.5" customHeight="1">
      <c r="B11" s="79" t="s">
        <v>38</v>
      </c>
      <c r="C11" s="75">
        <v>0</v>
      </c>
    </row>
    <row r="12" spans="2:7" s="98" customFormat="1" ht="21.6" customHeight="1">
      <c r="B12" s="99"/>
      <c r="C12" s="97"/>
    </row>
    <row r="13" spans="2:7" s="98" customFormat="1" ht="66.599999999999994" customHeight="1">
      <c r="B13" s="99" t="s">
        <v>71</v>
      </c>
      <c r="C13" s="103">
        <v>12</v>
      </c>
    </row>
    <row r="14" spans="2:7" ht="17.25" customHeight="1" thickBot="1"/>
    <row r="15" spans="2:7" ht="27" hidden="1" customHeight="1">
      <c r="B15" s="100" t="s">
        <v>53</v>
      </c>
      <c r="C15" s="105">
        <f>'LIF Calculations'!$D$40</f>
        <v>0</v>
      </c>
      <c r="D15" s="86" t="s">
        <v>49</v>
      </c>
      <c r="F15" s="104"/>
      <c r="G15" s="104"/>
    </row>
    <row r="16" spans="2:7" hidden="1"/>
    <row r="17" spans="2:15" ht="37.200000000000003" hidden="1" customHeight="1">
      <c r="B17" s="101" t="s">
        <v>54</v>
      </c>
      <c r="C17" s="105">
        <f>'LIF Calculations'!$G$23</f>
        <v>0</v>
      </c>
    </row>
    <row r="18" spans="2:15" ht="20.399999999999999" hidden="1" customHeight="1" thickBot="1">
      <c r="B18" s="101"/>
      <c r="C18" s="106"/>
    </row>
    <row r="19" spans="2:15" ht="37.200000000000003" customHeight="1">
      <c r="B19" s="107"/>
      <c r="C19" s="108"/>
      <c r="D19" s="109"/>
    </row>
    <row r="20" spans="2:15" ht="37.200000000000003" customHeight="1">
      <c r="B20" s="110" t="s">
        <v>59</v>
      </c>
      <c r="C20" s="117">
        <f>C13/12*C15</f>
        <v>0</v>
      </c>
      <c r="D20" s="111"/>
    </row>
    <row r="21" spans="2:15" ht="37.200000000000003" customHeight="1">
      <c r="B21" s="112"/>
      <c r="C21" s="113"/>
      <c r="D21" s="111"/>
    </row>
    <row r="22" spans="2:15" ht="37.200000000000003" customHeight="1">
      <c r="B22" s="110" t="s">
        <v>60</v>
      </c>
      <c r="C22" s="117">
        <f>C13/12*C17</f>
        <v>0</v>
      </c>
      <c r="D22" s="111"/>
    </row>
    <row r="23" spans="2:15" ht="43.2" customHeight="1" thickBot="1">
      <c r="B23" s="114"/>
      <c r="C23" s="115"/>
      <c r="D23" s="116"/>
    </row>
    <row r="24" spans="2:15" ht="61.8" customHeight="1">
      <c r="B24" s="125" t="s">
        <v>72</v>
      </c>
      <c r="C24" s="125"/>
      <c r="D24" s="125"/>
      <c r="E24" s="102"/>
      <c r="F24" s="102"/>
      <c r="G24" s="102"/>
      <c r="H24" s="102"/>
      <c r="I24" s="102"/>
      <c r="J24" s="102"/>
      <c r="K24" s="102"/>
      <c r="L24" s="102"/>
      <c r="M24" s="102"/>
      <c r="N24" s="102"/>
      <c r="O24" s="102"/>
    </row>
    <row r="25" spans="2:15" ht="18.75" customHeight="1">
      <c r="B25" s="87" t="s">
        <v>40</v>
      </c>
    </row>
    <row r="26" spans="2:15" ht="21.75" customHeight="1">
      <c r="B26" s="124" t="s">
        <v>39</v>
      </c>
      <c r="C26" s="124"/>
    </row>
    <row r="27" spans="2:15" ht="15.75" customHeight="1">
      <c r="B27" s="86" t="s">
        <v>67</v>
      </c>
    </row>
    <row r="28" spans="2:15" ht="16.5" customHeight="1">
      <c r="B28" s="86" t="s">
        <v>68</v>
      </c>
    </row>
    <row r="29" spans="2:15" ht="14.25" customHeight="1">
      <c r="B29" s="86" t="s">
        <v>48</v>
      </c>
    </row>
  </sheetData>
  <sheetProtection password="E65F" sheet="1" selectLockedCells="1"/>
  <mergeCells count="4">
    <mergeCell ref="B2:F2"/>
    <mergeCell ref="B3:F3"/>
    <mergeCell ref="B26:C26"/>
    <mergeCell ref="B24:D24"/>
  </mergeCells>
  <phoneticPr fontId="16" type="noConversion"/>
  <dataValidations count="1">
    <dataValidation type="list" allowBlank="1" showInputMessage="1" showErrorMessage="1" sqref="C7">
      <formula1>agetwo</formula1>
    </dataValidation>
  </dataValidations>
  <pageMargins left="0.75" right="0.75" top="1" bottom="1" header="0.5" footer="0.5"/>
  <pageSetup orientation="portrait" r:id="rId1"/>
  <headerFooter alignWithMargins="0">
    <oddFooter>&amp;Z&amp;F&amp;RPage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3"/>
    <pageSetUpPr autoPageBreaks="0"/>
  </sheetPr>
  <dimension ref="A1:G40"/>
  <sheetViews>
    <sheetView showGridLines="0" zoomScaleNormal="100" workbookViewId="0">
      <selection activeCell="C8" sqref="C8:G8"/>
    </sheetView>
  </sheetViews>
  <sheetFormatPr defaultColWidth="9.109375" defaultRowHeight="12.6"/>
  <cols>
    <col min="1" max="1" width="2.33203125" style="16" customWidth="1"/>
    <col min="2" max="2" width="3.109375" style="20" customWidth="1"/>
    <col min="3" max="3" width="40.5546875" style="1" customWidth="1"/>
    <col min="4" max="4" width="14" style="1" customWidth="1"/>
    <col min="5" max="5" width="2" style="1" customWidth="1"/>
    <col min="6" max="6" width="26.6640625" style="1" customWidth="1"/>
    <col min="7" max="7" width="10.44140625" style="1" customWidth="1"/>
    <col min="8" max="8" width="22.33203125" style="1" customWidth="1"/>
    <col min="9" max="16384" width="9.109375" style="1"/>
  </cols>
  <sheetData>
    <row r="1" spans="1:7" ht="33.75" customHeight="1">
      <c r="B1" s="65"/>
      <c r="C1" s="126" t="s">
        <v>35</v>
      </c>
      <c r="D1" s="127"/>
      <c r="E1" s="127"/>
      <c r="F1" s="127"/>
      <c r="G1" s="65"/>
    </row>
    <row r="2" spans="1:7" ht="33.75" customHeight="1">
      <c r="A2" s="65"/>
      <c r="B2" s="65"/>
      <c r="C2" s="65"/>
      <c r="D2" s="133"/>
      <c r="E2" s="133"/>
      <c r="F2" s="133"/>
      <c r="G2" s="65"/>
    </row>
    <row r="3" spans="1:7" ht="15" customHeight="1">
      <c r="A3" s="23"/>
      <c r="B3" s="24"/>
      <c r="C3" s="132" t="s">
        <v>33</v>
      </c>
      <c r="D3" s="132"/>
      <c r="E3" s="132"/>
      <c r="F3" s="132"/>
      <c r="G3" s="132"/>
    </row>
    <row r="4" spans="1:7" ht="26.25" customHeight="1">
      <c r="A4" s="23"/>
      <c r="B4" s="24"/>
      <c r="C4" s="135" t="s">
        <v>63</v>
      </c>
      <c r="D4" s="135"/>
      <c r="E4" s="135"/>
      <c r="F4" s="135"/>
      <c r="G4" s="135"/>
    </row>
    <row r="5" spans="1:7" ht="36" customHeight="1">
      <c r="A5" s="23"/>
      <c r="B5" s="24"/>
      <c r="C5" s="135" t="s">
        <v>10</v>
      </c>
      <c r="D5" s="135"/>
      <c r="E5" s="135"/>
      <c r="F5" s="135"/>
      <c r="G5" s="135"/>
    </row>
    <row r="6" spans="1:7" ht="18.75" customHeight="1">
      <c r="A6" s="23"/>
      <c r="B6" s="24"/>
      <c r="C6" s="134" t="s">
        <v>50</v>
      </c>
      <c r="D6" s="134"/>
      <c r="E6" s="134"/>
      <c r="F6" s="134"/>
      <c r="G6" s="134"/>
    </row>
    <row r="7" spans="1:7" ht="16.5" customHeight="1">
      <c r="A7" s="23"/>
      <c r="B7" s="24"/>
      <c r="C7" s="134" t="s">
        <v>14</v>
      </c>
      <c r="D7" s="134"/>
      <c r="E7" s="134"/>
      <c r="F7" s="134"/>
      <c r="G7" s="134"/>
    </row>
    <row r="8" spans="1:7" ht="45" customHeight="1">
      <c r="A8" s="23"/>
      <c r="B8" s="24"/>
      <c r="C8" s="134" t="s">
        <v>69</v>
      </c>
      <c r="D8" s="134"/>
      <c r="E8" s="134"/>
      <c r="F8" s="134"/>
      <c r="G8" s="134"/>
    </row>
    <row r="9" spans="1:7" ht="18" customHeight="1">
      <c r="A9" s="23"/>
      <c r="B9" s="24"/>
      <c r="C9" s="76" t="s">
        <v>30</v>
      </c>
      <c r="D9" s="77"/>
      <c r="E9" s="77"/>
      <c r="F9" s="77"/>
      <c r="G9" s="66"/>
    </row>
    <row r="10" spans="1:7" s="3" customFormat="1" ht="13.5" customHeight="1">
      <c r="A10" s="25"/>
      <c r="B10" s="26"/>
      <c r="C10" s="131"/>
      <c r="D10" s="131"/>
      <c r="E10" s="131"/>
      <c r="F10" s="131"/>
      <c r="G10" s="131"/>
    </row>
    <row r="11" spans="1:7" s="3" customFormat="1" ht="31.5" customHeight="1">
      <c r="A11" s="142" t="s">
        <v>11</v>
      </c>
      <c r="B11" s="24"/>
      <c r="C11" s="149" t="s">
        <v>5</v>
      </c>
      <c r="D11" s="150"/>
      <c r="E11" s="27"/>
      <c r="F11" s="139" t="s">
        <v>4</v>
      </c>
      <c r="G11" s="140"/>
    </row>
    <row r="12" spans="1:7" s="3" customFormat="1" ht="15" customHeight="1">
      <c r="A12" s="143"/>
      <c r="B12" s="26">
        <v>1</v>
      </c>
      <c r="C12" s="28" t="s">
        <v>70</v>
      </c>
      <c r="D12" s="68">
        <f>'Main Sheet'!C5</f>
        <v>54900</v>
      </c>
      <c r="E12" s="27"/>
      <c r="F12" s="29"/>
      <c r="G12" s="29"/>
    </row>
    <row r="13" spans="1:7" s="3" customFormat="1" ht="15" customHeight="1">
      <c r="A13" s="143"/>
      <c r="B13" s="26">
        <v>2</v>
      </c>
      <c r="C13" s="30" t="s">
        <v>51</v>
      </c>
      <c r="D13" s="31">
        <f>0.5*(D12)</f>
        <v>27450</v>
      </c>
      <c r="E13" s="27"/>
      <c r="F13" s="29"/>
      <c r="G13" s="29"/>
    </row>
    <row r="14" spans="1:7" s="3" customFormat="1" ht="15" customHeight="1">
      <c r="A14" s="143"/>
      <c r="B14" s="26">
        <v>3</v>
      </c>
      <c r="C14" s="30" t="s">
        <v>9</v>
      </c>
      <c r="D14" s="67">
        <f>'Main Sheet'!C11</f>
        <v>0</v>
      </c>
      <c r="E14" s="27"/>
      <c r="F14" s="29"/>
      <c r="G14" s="29"/>
    </row>
    <row r="15" spans="1:7" s="3" customFormat="1" ht="24" customHeight="1">
      <c r="A15" s="143"/>
      <c r="B15" s="26">
        <v>4</v>
      </c>
      <c r="C15" s="32" t="s">
        <v>52</v>
      </c>
      <c r="D15" s="33">
        <f>D13-D14</f>
        <v>27450</v>
      </c>
      <c r="E15" s="27"/>
    </row>
    <row r="16" spans="1:7" s="3" customFormat="1" ht="16.5" customHeight="1">
      <c r="A16" s="143"/>
      <c r="B16" s="26"/>
      <c r="C16" s="129" t="s">
        <v>25</v>
      </c>
      <c r="D16" s="130"/>
      <c r="E16" s="27"/>
      <c r="F16" s="128" t="s">
        <v>26</v>
      </c>
      <c r="G16" s="128"/>
    </row>
    <row r="17" spans="1:7" s="3" customFormat="1" ht="15" customHeight="1">
      <c r="A17" s="143"/>
      <c r="B17" s="26">
        <v>5</v>
      </c>
      <c r="C17" s="35" t="s">
        <v>27</v>
      </c>
      <c r="D17" s="69">
        <f>'Main Sheet'!C7</f>
        <v>55</v>
      </c>
      <c r="E17" s="27"/>
      <c r="F17" s="36" t="s">
        <v>29</v>
      </c>
      <c r="G17" s="71">
        <f>'Main Sheet'!C7</f>
        <v>55</v>
      </c>
    </row>
    <row r="18" spans="1:7" s="3" customFormat="1" ht="15" customHeight="1">
      <c r="A18" s="143"/>
      <c r="B18" s="26">
        <v>6</v>
      </c>
      <c r="C18" s="28" t="s">
        <v>23</v>
      </c>
      <c r="D18" s="48">
        <f>VLOOKUP(D17,'Schedule V &amp; VI'!A4:J39,2,FALSE)</f>
        <v>6.4000000000000001E-2</v>
      </c>
      <c r="E18" s="27"/>
      <c r="F18" s="37" t="s">
        <v>28</v>
      </c>
      <c r="G18" s="48">
        <f>VLOOKUP(G17,'Schedule V &amp; VI'!A4:J39,2,FALSE)</f>
        <v>6.4000000000000001E-2</v>
      </c>
    </row>
    <row r="19" spans="1:7" s="3" customFormat="1" ht="15" customHeight="1">
      <c r="A19" s="143"/>
      <c r="B19" s="26">
        <v>7</v>
      </c>
      <c r="C19" s="28" t="s">
        <v>55</v>
      </c>
      <c r="D19" s="70">
        <f>'Main Sheet'!C9</f>
        <v>0</v>
      </c>
      <c r="E19" s="27"/>
      <c r="F19" s="37" t="s">
        <v>64</v>
      </c>
      <c r="G19" s="72">
        <f>'Main Sheet'!C9</f>
        <v>0</v>
      </c>
    </row>
    <row r="20" spans="1:7" s="3" customFormat="1" ht="16.5" customHeight="1">
      <c r="A20" s="143"/>
      <c r="B20" s="26">
        <v>8</v>
      </c>
      <c r="C20" s="28" t="s">
        <v>24</v>
      </c>
      <c r="D20" s="48">
        <f>VLOOKUP(D17,'Schedule V &amp; VI'!A4:J39,3,FALSE)</f>
        <v>1.706</v>
      </c>
      <c r="E20" s="27"/>
      <c r="F20" s="50"/>
      <c r="G20" s="51"/>
    </row>
    <row r="21" spans="1:7" s="3" customFormat="1" ht="17.25" customHeight="1">
      <c r="A21" s="143"/>
      <c r="B21" s="26">
        <v>9</v>
      </c>
      <c r="C21" s="15" t="s">
        <v>56</v>
      </c>
      <c r="D21" s="38">
        <f>D18*D19*D20</f>
        <v>0</v>
      </c>
      <c r="E21" s="27"/>
      <c r="F21" s="49"/>
      <c r="G21" s="50"/>
    </row>
    <row r="22" spans="1:7" s="3" customFormat="1" ht="15" customHeight="1">
      <c r="A22" s="143"/>
      <c r="B22" s="26"/>
      <c r="C22" s="34"/>
      <c r="D22" s="34"/>
      <c r="E22" s="27"/>
      <c r="F22" s="29"/>
      <c r="G22" s="29"/>
    </row>
    <row r="23" spans="1:7" s="3" customFormat="1" ht="36.75" customHeight="1">
      <c r="A23" s="144"/>
      <c r="B23" s="24">
        <v>10</v>
      </c>
      <c r="C23" s="39" t="s">
        <v>44</v>
      </c>
      <c r="D23" s="40">
        <f>MIN(D15,D21)</f>
        <v>0</v>
      </c>
      <c r="E23" s="27"/>
      <c r="F23" s="41" t="s">
        <v>65</v>
      </c>
      <c r="G23" s="42">
        <f>G18*G19</f>
        <v>0</v>
      </c>
    </row>
    <row r="24" spans="1:7" s="3" customFormat="1" ht="15" customHeight="1">
      <c r="A24" s="17"/>
      <c r="B24" s="21"/>
      <c r="C24" s="2"/>
      <c r="D24" s="55"/>
      <c r="E24" s="9"/>
    </row>
    <row r="25" spans="1:7" s="3" customFormat="1" ht="15" customHeight="1">
      <c r="A25" s="136" t="s">
        <v>12</v>
      </c>
      <c r="B25" s="21">
        <v>11</v>
      </c>
      <c r="C25" s="147" t="s">
        <v>58</v>
      </c>
      <c r="D25" s="145" t="str">
        <f xml:space="preserve"> IF(D21&lt;D13,"True","False")</f>
        <v>True</v>
      </c>
      <c r="E25" s="9"/>
    </row>
    <row r="26" spans="1:7" s="3" customFormat="1" ht="15" customHeight="1">
      <c r="A26" s="137"/>
      <c r="B26" s="21"/>
      <c r="C26" s="148"/>
      <c r="D26" s="146"/>
      <c r="E26" s="9"/>
      <c r="F26" s="89"/>
    </row>
    <row r="27" spans="1:7" s="3" customFormat="1" ht="15" customHeight="1">
      <c r="A27" s="137"/>
      <c r="B27" s="21">
        <v>12</v>
      </c>
      <c r="C27" s="7" t="s">
        <v>57</v>
      </c>
      <c r="D27" s="6">
        <f>D13-D14</f>
        <v>27450</v>
      </c>
      <c r="E27" s="9"/>
    </row>
    <row r="28" spans="1:7" s="3" customFormat="1" ht="15" customHeight="1" thickBot="1">
      <c r="A28" s="137"/>
      <c r="B28" s="21">
        <v>13</v>
      </c>
      <c r="C28" s="7" t="s">
        <v>61</v>
      </c>
      <c r="D28" s="56">
        <f>D19</f>
        <v>0</v>
      </c>
      <c r="E28" s="9"/>
    </row>
    <row r="29" spans="1:7" s="3" customFormat="1" ht="15" customHeight="1" thickTop="1" thickBot="1">
      <c r="A29" s="138"/>
      <c r="B29" s="21">
        <v>14</v>
      </c>
      <c r="C29" s="7" t="s">
        <v>46</v>
      </c>
      <c r="D29" s="57">
        <f>MIN(D27,D28)</f>
        <v>0</v>
      </c>
      <c r="E29" s="9"/>
    </row>
    <row r="30" spans="1:7" s="4" customFormat="1" ht="15" customHeight="1" thickTop="1">
      <c r="A30" s="18"/>
      <c r="B30" s="22"/>
      <c r="C30" s="5"/>
      <c r="D30" s="58"/>
      <c r="E30" s="9"/>
    </row>
    <row r="31" spans="1:7" s="3" customFormat="1" ht="17.25" customHeight="1">
      <c r="A31" s="136" t="s">
        <v>13</v>
      </c>
      <c r="B31" s="20"/>
      <c r="C31" s="12" t="s">
        <v>6</v>
      </c>
      <c r="D31" s="80"/>
      <c r="E31" s="9"/>
    </row>
    <row r="32" spans="1:7" s="3" customFormat="1" ht="17.25" customHeight="1">
      <c r="A32" s="137"/>
      <c r="B32" s="20"/>
      <c r="C32" s="83" t="s">
        <v>37</v>
      </c>
      <c r="D32" s="85">
        <f>IF(D25=FALSE,D23,D29)</f>
        <v>0</v>
      </c>
      <c r="E32" s="9"/>
    </row>
    <row r="33" spans="1:5" s="3" customFormat="1" ht="22.5" customHeight="1">
      <c r="A33" s="137"/>
      <c r="B33" s="21">
        <v>15</v>
      </c>
      <c r="C33" s="84" t="s">
        <v>62</v>
      </c>
      <c r="D33" s="81">
        <f>((D18*D28)-(D32/D20))</f>
        <v>0</v>
      </c>
      <c r="E33" s="9"/>
    </row>
    <row r="34" spans="1:5">
      <c r="A34" s="137"/>
      <c r="B34" s="20">
        <v>16</v>
      </c>
      <c r="C34" s="13" t="s">
        <v>7</v>
      </c>
      <c r="D34" s="82" t="str">
        <f>IF(D33&lt;0,"Yes", "No")</f>
        <v>No</v>
      </c>
      <c r="E34" s="8"/>
    </row>
    <row r="35" spans="1:5">
      <c r="A35" s="138"/>
      <c r="B35" s="20">
        <v>17</v>
      </c>
      <c r="C35" s="14" t="s">
        <v>8</v>
      </c>
      <c r="D35" s="92">
        <f>IF(D33&lt;0,0,D33)</f>
        <v>0</v>
      </c>
      <c r="E35" s="8"/>
    </row>
    <row r="36" spans="1:5">
      <c r="C36" s="10"/>
      <c r="E36" s="8"/>
    </row>
    <row r="37" spans="1:5">
      <c r="A37" s="141" t="s">
        <v>47</v>
      </c>
      <c r="B37" s="141"/>
      <c r="C37" s="141"/>
      <c r="D37" s="141"/>
      <c r="E37" s="8"/>
    </row>
    <row r="38" spans="1:5">
      <c r="B38" s="20">
        <v>18</v>
      </c>
      <c r="C38" s="10" t="s">
        <v>45</v>
      </c>
      <c r="D38" s="91">
        <f>D29</f>
        <v>0</v>
      </c>
      <c r="E38" s="8"/>
    </row>
    <row r="39" spans="1:5">
      <c r="B39" s="20">
        <v>19</v>
      </c>
      <c r="C39" s="10" t="s">
        <v>42</v>
      </c>
      <c r="D39" s="91">
        <f>D35</f>
        <v>0</v>
      </c>
      <c r="E39" s="8"/>
    </row>
    <row r="40" spans="1:5" ht="46.5" customHeight="1">
      <c r="B40" s="20">
        <v>20</v>
      </c>
      <c r="C40" s="11" t="s">
        <v>43</v>
      </c>
      <c r="D40" s="19">
        <f>D32+D35</f>
        <v>0</v>
      </c>
      <c r="E40" s="8"/>
    </row>
  </sheetData>
  <sheetProtection password="E65F" sheet="1" selectLockedCells="1" selectUnlockedCells="1"/>
  <scenarios current="2" show="2">
    <scenario name="USER_01" count="1" user="Scott Tucker">
      <inputCells r="C2" val="&lt;-- Enter a name in cell to left   "/>
    </scenario>
    <scenario name="USER_02" count="1" user="Scott Tucker">
      <inputCells r="D11" val="CD # 1"/>
    </scenario>
    <scenario name="USER_03" count="7" user="Scott Tucker">
      <inputCells r="D12" val=""/>
      <inputCells r="D13" val=""/>
      <inputCells r="D15" val=""/>
      <inputCells r="D18" val=""/>
      <inputCells r="D19" val=""/>
      <inputCells r="D20" val=""/>
      <inputCells r="D21" val=""/>
    </scenario>
    <scenario name="EXAMPLE_01" count="1" user="sachtani">
      <inputCells r="C2" val="Prepared for Edwin McMasters"/>
    </scenario>
    <scenario name="EXAMPLE_02" count="1" user="sachtani">
      <inputCells r="D11" val="CD # 1"/>
    </scenario>
    <scenario name="EXAMPLE_03" count="7" user="sachtani">
      <inputCells r="D12" val="10000" numFmtId="6"/>
      <inputCells r="D13" val="0.06" numFmtId="10"/>
      <inputCells r="D15" val="24" numFmtId="37"/>
      <inputCells r="D18" val="12" numFmtId="37"/>
      <inputCells r="D19" val="0.0625" numFmtId="10"/>
      <inputCells r="D20" val="12" numFmtId="37"/>
      <inputCells r="D21" val="6" numFmtId="39"/>
    </scenario>
  </scenarios>
  <mergeCells count="19">
    <mergeCell ref="A25:A29"/>
    <mergeCell ref="F11:G11"/>
    <mergeCell ref="A37:D37"/>
    <mergeCell ref="A31:A35"/>
    <mergeCell ref="A11:A23"/>
    <mergeCell ref="D25:D26"/>
    <mergeCell ref="C25:C26"/>
    <mergeCell ref="C11:D11"/>
    <mergeCell ref="C1:F1"/>
    <mergeCell ref="F16:G16"/>
    <mergeCell ref="C16:D16"/>
    <mergeCell ref="C10:G10"/>
    <mergeCell ref="C3:G3"/>
    <mergeCell ref="D2:F2"/>
    <mergeCell ref="C7:G7"/>
    <mergeCell ref="C8:G8"/>
    <mergeCell ref="C5:G5"/>
    <mergeCell ref="C4:G4"/>
    <mergeCell ref="C6:G6"/>
  </mergeCells>
  <phoneticPr fontId="0" type="noConversion"/>
  <dataValidations disablePrompts="1" count="2">
    <dataValidation allowBlank="1" showErrorMessage="1" promptTitle="Age Criteria" prompt="Income from LIF is available only if you are atleast 55 yrs old(early retirement age)" sqref="G17"/>
    <dataValidation allowBlank="1" showErrorMessage="1" promptTitle="Age Criteria" prompt="Temporary Income is available only if you are between 54 and 65" sqref="D17"/>
  </dataValidations>
  <printOptions horizontalCentered="1"/>
  <pageMargins left="0.65" right="0.65" top="0.65" bottom="0.65" header="0.5" footer="0.5"/>
  <pageSetup scale="90" orientation="portrait" r:id="rId1"/>
  <headerFooter alignWithMargins="0">
    <oddFooter>&amp;Z&amp;F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2"/>
  </sheetPr>
  <dimension ref="A1:M107"/>
  <sheetViews>
    <sheetView workbookViewId="0">
      <selection activeCell="E15" sqref="E15"/>
    </sheetView>
  </sheetViews>
  <sheetFormatPr defaultColWidth="9.109375" defaultRowHeight="13.2"/>
  <cols>
    <col min="1" max="2" width="9.109375" style="59"/>
    <col min="3" max="3" width="9.109375" style="45"/>
    <col min="4" max="16384" width="9.109375" style="59"/>
  </cols>
  <sheetData>
    <row r="1" spans="1:13">
      <c r="A1" s="151" t="s">
        <v>15</v>
      </c>
      <c r="B1" s="151"/>
      <c r="C1" s="151"/>
      <c r="D1" s="151"/>
      <c r="E1" s="151"/>
      <c r="F1" s="151"/>
      <c r="G1" s="151"/>
      <c r="H1" s="151"/>
      <c r="I1" s="151"/>
      <c r="J1" s="151"/>
    </row>
    <row r="2" spans="1:13">
      <c r="A2" s="152" t="s">
        <v>16</v>
      </c>
      <c r="B2" s="153"/>
      <c r="C2" s="153"/>
      <c r="D2" s="153"/>
      <c r="E2" s="153"/>
      <c r="F2" s="153"/>
      <c r="G2" s="153"/>
      <c r="H2" s="153"/>
      <c r="I2" s="153"/>
      <c r="J2" s="154"/>
    </row>
    <row r="3" spans="1:13" ht="24">
      <c r="A3" s="95" t="s">
        <v>17</v>
      </c>
      <c r="B3" s="44">
        <v>0.06</v>
      </c>
      <c r="C3" s="53" t="s">
        <v>20</v>
      </c>
      <c r="D3" s="44">
        <v>6.5000000000000002E-2</v>
      </c>
      <c r="E3" s="44">
        <v>7.0000000000000007E-2</v>
      </c>
      <c r="F3" s="44">
        <v>7.4999999999999997E-2</v>
      </c>
      <c r="G3" s="44">
        <v>0.08</v>
      </c>
      <c r="H3" s="44">
        <v>8.5000000000000006E-2</v>
      </c>
      <c r="I3" s="44">
        <v>0.09</v>
      </c>
      <c r="J3" s="44">
        <v>9.5000000000000001E-2</v>
      </c>
    </row>
    <row r="4" spans="1:13">
      <c r="A4" s="94" t="s">
        <v>21</v>
      </c>
      <c r="B4" s="44">
        <v>0</v>
      </c>
      <c r="C4" s="52">
        <v>1</v>
      </c>
      <c r="D4" s="44"/>
      <c r="E4" s="44"/>
      <c r="F4" s="44"/>
      <c r="G4" s="44"/>
      <c r="H4" s="44"/>
      <c r="I4" s="44"/>
      <c r="J4" s="44"/>
    </row>
    <row r="5" spans="1:13">
      <c r="A5" s="94">
        <v>54</v>
      </c>
      <c r="B5" s="46">
        <v>6.0999999999999999E-2</v>
      </c>
      <c r="C5" s="52">
        <v>1.6910000000000001</v>
      </c>
      <c r="D5" s="46">
        <v>6.3E-2</v>
      </c>
      <c r="E5" s="46">
        <v>6.6000000000000003E-2</v>
      </c>
      <c r="F5" s="46">
        <v>6.9000000000000006E-2</v>
      </c>
      <c r="G5" s="46">
        <v>7.1999999999999995E-2</v>
      </c>
      <c r="H5" s="46">
        <v>7.4999999999999997E-2</v>
      </c>
      <c r="I5" s="46">
        <v>7.8E-2</v>
      </c>
      <c r="J5" s="46">
        <v>8.1000000000000003E-2</v>
      </c>
      <c r="M5" s="60"/>
    </row>
    <row r="6" spans="1:13">
      <c r="A6" s="94">
        <v>55</v>
      </c>
      <c r="B6" s="46">
        <v>6.4000000000000001E-2</v>
      </c>
      <c r="C6" s="52">
        <v>1.706</v>
      </c>
      <c r="D6" s="46">
        <v>6.7000000000000004E-2</v>
      </c>
      <c r="E6" s="46">
        <v>7.0000000000000007E-2</v>
      </c>
      <c r="F6" s="46">
        <v>7.2999999999999995E-2</v>
      </c>
      <c r="G6" s="46">
        <v>7.5999999999999998E-2</v>
      </c>
      <c r="H6" s="46">
        <v>7.9000000000000001E-2</v>
      </c>
      <c r="I6" s="46">
        <v>8.2000000000000003E-2</v>
      </c>
      <c r="J6" s="46">
        <v>8.5000000000000006E-2</v>
      </c>
      <c r="M6" s="60"/>
    </row>
    <row r="7" spans="1:13">
      <c r="A7" s="94">
        <v>56</v>
      </c>
      <c r="B7" s="46">
        <v>6.5000000000000002E-2</v>
      </c>
      <c r="C7" s="52">
        <v>1.804</v>
      </c>
      <c r="D7" s="46">
        <v>6.7000000000000004E-2</v>
      </c>
      <c r="E7" s="46">
        <v>7.0000000000000007E-2</v>
      </c>
      <c r="F7" s="46">
        <v>7.2999999999999995E-2</v>
      </c>
      <c r="G7" s="46">
        <v>7.5999999999999998E-2</v>
      </c>
      <c r="H7" s="46">
        <v>7.9000000000000001E-2</v>
      </c>
      <c r="I7" s="46">
        <v>8.2000000000000003E-2</v>
      </c>
      <c r="J7" s="46">
        <v>8.5000000000000006E-2</v>
      </c>
      <c r="M7" s="60"/>
    </row>
    <row r="8" spans="1:13">
      <c r="A8" s="94">
        <v>57</v>
      </c>
      <c r="B8" s="46">
        <v>6.5000000000000002E-2</v>
      </c>
      <c r="C8" s="52">
        <v>1.9530000000000001</v>
      </c>
      <c r="D8" s="46">
        <v>6.8000000000000005E-2</v>
      </c>
      <c r="E8" s="46">
        <v>7.0999999999999994E-2</v>
      </c>
      <c r="F8" s="46">
        <v>7.3999999999999996E-2</v>
      </c>
      <c r="G8" s="46">
        <v>7.6999999999999999E-2</v>
      </c>
      <c r="H8" s="46">
        <v>0.08</v>
      </c>
      <c r="I8" s="46">
        <v>8.3000000000000004E-2</v>
      </c>
      <c r="J8" s="46">
        <v>8.5999999999999993E-2</v>
      </c>
      <c r="M8" s="60"/>
    </row>
    <row r="9" spans="1:13">
      <c r="A9" s="94">
        <v>58</v>
      </c>
      <c r="B9" s="46">
        <v>6.6000000000000003E-2</v>
      </c>
      <c r="C9" s="52">
        <v>2.1509999999999998</v>
      </c>
      <c r="D9" s="46">
        <v>6.9000000000000006E-2</v>
      </c>
      <c r="E9" s="46">
        <v>7.0999999999999994E-2</v>
      </c>
      <c r="F9" s="46">
        <v>7.3999999999999996E-2</v>
      </c>
      <c r="G9" s="46">
        <v>7.6999999999999999E-2</v>
      </c>
      <c r="H9" s="46">
        <v>0.08</v>
      </c>
      <c r="I9" s="46">
        <v>8.3000000000000004E-2</v>
      </c>
      <c r="J9" s="46">
        <v>8.5999999999999993E-2</v>
      </c>
      <c r="M9" s="60"/>
    </row>
    <row r="10" spans="1:13">
      <c r="A10" s="94">
        <v>59</v>
      </c>
      <c r="B10" s="46">
        <v>6.7000000000000004E-2</v>
      </c>
      <c r="C10" s="52">
        <v>2.379</v>
      </c>
      <c r="D10" s="46">
        <v>6.9000000000000006E-2</v>
      </c>
      <c r="E10" s="46">
        <v>7.1999999999999995E-2</v>
      </c>
      <c r="F10" s="46">
        <v>7.4999999999999997E-2</v>
      </c>
      <c r="G10" s="46">
        <v>7.8E-2</v>
      </c>
      <c r="H10" s="46">
        <v>8.1000000000000003E-2</v>
      </c>
      <c r="I10" s="46">
        <v>8.4000000000000005E-2</v>
      </c>
      <c r="J10" s="46">
        <v>8.6999999999999994E-2</v>
      </c>
      <c r="M10" s="60"/>
    </row>
    <row r="11" spans="1:13">
      <c r="A11" s="94">
        <v>60</v>
      </c>
      <c r="B11" s="46">
        <v>6.7000000000000004E-2</v>
      </c>
      <c r="C11" s="52">
        <v>2.7050000000000001</v>
      </c>
      <c r="D11" s="46">
        <v>7.0000000000000007E-2</v>
      </c>
      <c r="E11" s="46">
        <v>7.2999999999999995E-2</v>
      </c>
      <c r="F11" s="46">
        <v>7.5999999999999998E-2</v>
      </c>
      <c r="G11" s="46">
        <v>7.9000000000000001E-2</v>
      </c>
      <c r="H11" s="46">
        <v>8.2000000000000003E-2</v>
      </c>
      <c r="I11" s="46">
        <v>8.5000000000000006E-2</v>
      </c>
      <c r="J11" s="46">
        <v>8.7999999999999995E-2</v>
      </c>
      <c r="M11" s="60"/>
    </row>
    <row r="12" spans="1:13">
      <c r="A12" s="94">
        <v>61</v>
      </c>
      <c r="B12" s="46">
        <v>6.8000000000000005E-2</v>
      </c>
      <c r="C12" s="52">
        <v>3.202</v>
      </c>
      <c r="D12" s="46">
        <v>7.0999999999999994E-2</v>
      </c>
      <c r="E12" s="46">
        <v>7.3999999999999996E-2</v>
      </c>
      <c r="F12" s="46">
        <v>7.6999999999999999E-2</v>
      </c>
      <c r="G12" s="46">
        <v>7.9000000000000001E-2</v>
      </c>
      <c r="H12" s="46">
        <v>8.2000000000000003E-2</v>
      </c>
      <c r="I12" s="46">
        <v>8.5999999999999993E-2</v>
      </c>
      <c r="J12" s="46">
        <v>8.8999999999999996E-2</v>
      </c>
      <c r="M12" s="60"/>
    </row>
    <row r="13" spans="1:13">
      <c r="A13" s="94">
        <v>62</v>
      </c>
      <c r="B13" s="46">
        <v>6.9000000000000006E-2</v>
      </c>
      <c r="C13" s="52">
        <v>4.09</v>
      </c>
      <c r="D13" s="46">
        <v>7.1999999999999995E-2</v>
      </c>
      <c r="E13" s="46">
        <v>7.3999999999999996E-2</v>
      </c>
      <c r="F13" s="46">
        <v>7.6999999999999999E-2</v>
      </c>
      <c r="G13" s="46">
        <v>0.08</v>
      </c>
      <c r="H13" s="46">
        <v>8.3000000000000004E-2</v>
      </c>
      <c r="I13" s="46">
        <v>8.5999999999999993E-2</v>
      </c>
      <c r="J13" s="46">
        <v>8.8999999999999996E-2</v>
      </c>
      <c r="M13" s="60"/>
    </row>
    <row r="14" spans="1:13">
      <c r="A14" s="94">
        <v>63</v>
      </c>
      <c r="B14" s="46">
        <v>7.0000000000000007E-2</v>
      </c>
      <c r="C14" s="52">
        <v>5.8109999999999999</v>
      </c>
      <c r="D14" s="46">
        <v>7.2999999999999995E-2</v>
      </c>
      <c r="E14" s="46">
        <v>7.4999999999999997E-2</v>
      </c>
      <c r="F14" s="46">
        <v>7.8E-2</v>
      </c>
      <c r="G14" s="46">
        <v>8.1000000000000003E-2</v>
      </c>
      <c r="H14" s="46">
        <v>8.4000000000000005E-2</v>
      </c>
      <c r="I14" s="46">
        <v>8.6999999999999994E-2</v>
      </c>
      <c r="J14" s="46">
        <v>0.09</v>
      </c>
      <c r="M14" s="60"/>
    </row>
    <row r="15" spans="1:13">
      <c r="A15" s="94">
        <v>64</v>
      </c>
      <c r="B15" s="46">
        <v>7.0999999999999994E-2</v>
      </c>
      <c r="C15" s="52">
        <v>10.989000000000001</v>
      </c>
      <c r="D15" s="46">
        <v>7.3999999999999996E-2</v>
      </c>
      <c r="E15" s="46">
        <v>7.5999999999999998E-2</v>
      </c>
      <c r="F15" s="46">
        <v>7.9000000000000001E-2</v>
      </c>
      <c r="G15" s="46">
        <v>8.2000000000000003E-2</v>
      </c>
      <c r="H15" s="46">
        <v>8.5000000000000006E-2</v>
      </c>
      <c r="I15" s="46">
        <v>8.7999999999999995E-2</v>
      </c>
      <c r="J15" s="46">
        <v>9.0999999999999998E-2</v>
      </c>
      <c r="M15" s="60"/>
    </row>
    <row r="16" spans="1:13">
      <c r="A16" s="94">
        <v>65</v>
      </c>
      <c r="B16" s="46">
        <v>7.1999999999999995E-2</v>
      </c>
      <c r="C16" s="54">
        <v>1</v>
      </c>
      <c r="D16" s="46">
        <v>7.4999999999999997E-2</v>
      </c>
      <c r="E16" s="46">
        <v>7.6999999999999999E-2</v>
      </c>
      <c r="F16" s="46">
        <v>0.08</v>
      </c>
      <c r="G16" s="46">
        <v>8.3000000000000004E-2</v>
      </c>
      <c r="H16" s="46">
        <v>8.5999999999999993E-2</v>
      </c>
      <c r="I16" s="46">
        <v>8.8999999999999996E-2</v>
      </c>
      <c r="J16" s="46">
        <v>9.2999999999999999E-2</v>
      </c>
      <c r="M16" s="60"/>
    </row>
    <row r="17" spans="1:13">
      <c r="A17" s="94">
        <v>66</v>
      </c>
      <c r="B17" s="46">
        <v>7.2999999999999995E-2</v>
      </c>
      <c r="C17" s="54">
        <v>1</v>
      </c>
      <c r="D17" s="46">
        <v>7.5999999999999998E-2</v>
      </c>
      <c r="E17" s="46">
        <v>7.9000000000000001E-2</v>
      </c>
      <c r="F17" s="46">
        <v>8.2000000000000003E-2</v>
      </c>
      <c r="G17" s="46">
        <v>8.5000000000000006E-2</v>
      </c>
      <c r="H17" s="46">
        <v>8.7999999999999995E-2</v>
      </c>
      <c r="I17" s="46">
        <v>9.0999999999999998E-2</v>
      </c>
      <c r="J17" s="46">
        <v>9.4E-2</v>
      </c>
      <c r="M17" s="60"/>
    </row>
    <row r="18" spans="1:13">
      <c r="A18" s="94">
        <v>67</v>
      </c>
      <c r="B18" s="46">
        <v>7.3999999999999996E-2</v>
      </c>
      <c r="C18" s="54">
        <v>1</v>
      </c>
      <c r="D18" s="46">
        <v>7.6999999999999999E-2</v>
      </c>
      <c r="E18" s="46">
        <v>0.08</v>
      </c>
      <c r="F18" s="46">
        <v>8.3000000000000004E-2</v>
      </c>
      <c r="G18" s="46">
        <v>8.5999999999999993E-2</v>
      </c>
      <c r="H18" s="46">
        <v>8.8999999999999996E-2</v>
      </c>
      <c r="I18" s="46">
        <v>9.1999999999999998E-2</v>
      </c>
      <c r="J18" s="46">
        <v>9.5000000000000001E-2</v>
      </c>
      <c r="M18" s="60"/>
    </row>
    <row r="19" spans="1:13">
      <c r="A19" s="94">
        <v>68</v>
      </c>
      <c r="B19" s="46">
        <v>7.5999999999999998E-2</v>
      </c>
      <c r="C19" s="54">
        <v>1</v>
      </c>
      <c r="D19" s="46">
        <v>7.8E-2</v>
      </c>
      <c r="E19" s="46">
        <v>8.1000000000000003E-2</v>
      </c>
      <c r="F19" s="46">
        <v>8.4000000000000005E-2</v>
      </c>
      <c r="G19" s="46">
        <v>8.6999999999999994E-2</v>
      </c>
      <c r="H19" s="46">
        <v>0.09</v>
      </c>
      <c r="I19" s="46">
        <v>9.2999999999999999E-2</v>
      </c>
      <c r="J19" s="46">
        <v>9.6000000000000002E-2</v>
      </c>
      <c r="M19" s="60"/>
    </row>
    <row r="20" spans="1:13">
      <c r="A20" s="94">
        <v>69</v>
      </c>
      <c r="B20" s="46">
        <v>7.6999999999999999E-2</v>
      </c>
      <c r="C20" s="54">
        <v>1</v>
      </c>
      <c r="D20" s="46">
        <v>0.08</v>
      </c>
      <c r="E20" s="46">
        <v>8.3000000000000004E-2</v>
      </c>
      <c r="F20" s="46">
        <v>8.5999999999999993E-2</v>
      </c>
      <c r="G20" s="46">
        <v>8.8999999999999996E-2</v>
      </c>
      <c r="H20" s="46">
        <v>9.1999999999999998E-2</v>
      </c>
      <c r="I20" s="46">
        <v>9.5000000000000001E-2</v>
      </c>
      <c r="J20" s="46">
        <v>9.8000000000000004E-2</v>
      </c>
      <c r="M20" s="60"/>
    </row>
    <row r="21" spans="1:13">
      <c r="A21" s="94">
        <v>70</v>
      </c>
      <c r="B21" s="46">
        <v>7.9000000000000001E-2</v>
      </c>
      <c r="C21" s="54">
        <v>1</v>
      </c>
      <c r="D21" s="46">
        <v>8.2000000000000003E-2</v>
      </c>
      <c r="E21" s="46">
        <v>8.5000000000000006E-2</v>
      </c>
      <c r="F21" s="46">
        <v>8.7999999999999995E-2</v>
      </c>
      <c r="G21" s="46">
        <v>9.0999999999999998E-2</v>
      </c>
      <c r="H21" s="46">
        <v>9.4E-2</v>
      </c>
      <c r="I21" s="46">
        <v>9.7000000000000003E-2</v>
      </c>
      <c r="J21" s="46">
        <v>0.1</v>
      </c>
      <c r="M21" s="60"/>
    </row>
    <row r="22" spans="1:13">
      <c r="A22" s="94">
        <v>71</v>
      </c>
      <c r="B22" s="46">
        <v>8.1000000000000003E-2</v>
      </c>
      <c r="C22" s="54">
        <v>1</v>
      </c>
      <c r="D22" s="46">
        <v>8.4000000000000005E-2</v>
      </c>
      <c r="E22" s="46">
        <v>8.6999999999999994E-2</v>
      </c>
      <c r="F22" s="46">
        <v>8.8999999999999996E-2</v>
      </c>
      <c r="G22" s="46">
        <v>9.1999999999999998E-2</v>
      </c>
      <c r="H22" s="46">
        <v>9.5000000000000001E-2</v>
      </c>
      <c r="I22" s="46">
        <v>9.8000000000000004E-2</v>
      </c>
      <c r="J22" s="46">
        <v>0.10199999999999999</v>
      </c>
    </row>
    <row r="23" spans="1:13">
      <c r="A23" s="94">
        <v>72</v>
      </c>
      <c r="B23" s="46">
        <v>8.3000000000000004E-2</v>
      </c>
      <c r="C23" s="54">
        <v>1</v>
      </c>
      <c r="D23" s="46">
        <v>8.5999999999999993E-2</v>
      </c>
      <c r="E23" s="46">
        <v>8.8999999999999996E-2</v>
      </c>
      <c r="F23" s="46">
        <v>9.1999999999999998E-2</v>
      </c>
      <c r="G23" s="46">
        <v>9.5000000000000001E-2</v>
      </c>
      <c r="H23" s="46">
        <v>9.8000000000000004E-2</v>
      </c>
      <c r="I23" s="46">
        <v>0.10100000000000001</v>
      </c>
      <c r="J23" s="46">
        <v>0.104</v>
      </c>
    </row>
    <row r="24" spans="1:13">
      <c r="A24" s="94">
        <v>73</v>
      </c>
      <c r="B24" s="46">
        <v>8.5000000000000006E-2</v>
      </c>
      <c r="C24" s="54">
        <v>1</v>
      </c>
      <c r="D24" s="46">
        <v>8.7999999999999995E-2</v>
      </c>
      <c r="E24" s="46">
        <v>9.0999999999999998E-2</v>
      </c>
      <c r="F24" s="46">
        <v>9.4E-2</v>
      </c>
      <c r="G24" s="46">
        <v>9.7000000000000003E-2</v>
      </c>
      <c r="H24" s="46">
        <v>0.1</v>
      </c>
      <c r="I24" s="46">
        <v>0.10299999999999999</v>
      </c>
      <c r="J24" s="46">
        <v>0.106</v>
      </c>
    </row>
    <row r="25" spans="1:13">
      <c r="A25" s="94">
        <v>74</v>
      </c>
      <c r="B25" s="46">
        <v>8.7999999999999995E-2</v>
      </c>
      <c r="C25" s="54">
        <v>1</v>
      </c>
      <c r="D25" s="46">
        <v>9.0999999999999998E-2</v>
      </c>
      <c r="E25" s="46">
        <v>9.4E-2</v>
      </c>
      <c r="F25" s="46">
        <v>9.7000000000000003E-2</v>
      </c>
      <c r="G25" s="46">
        <v>9.9000000000000005E-2</v>
      </c>
      <c r="H25" s="46">
        <v>0.10199999999999999</v>
      </c>
      <c r="I25" s="46">
        <v>0.105</v>
      </c>
      <c r="J25" s="46">
        <v>0.108</v>
      </c>
    </row>
    <row r="26" spans="1:13">
      <c r="A26" s="94">
        <v>75</v>
      </c>
      <c r="B26" s="46">
        <v>9.0999999999999998E-2</v>
      </c>
      <c r="C26" s="54">
        <v>1</v>
      </c>
      <c r="D26" s="46">
        <v>9.4E-2</v>
      </c>
      <c r="E26" s="46">
        <v>9.7000000000000003E-2</v>
      </c>
      <c r="F26" s="46">
        <v>0.1</v>
      </c>
      <c r="G26" s="46">
        <v>0.10199999999999999</v>
      </c>
      <c r="H26" s="46">
        <v>0.105</v>
      </c>
      <c r="I26" s="46">
        <v>0.108</v>
      </c>
      <c r="J26" s="46">
        <v>0.111</v>
      </c>
    </row>
    <row r="27" spans="1:13">
      <c r="A27" s="94">
        <v>76</v>
      </c>
      <c r="B27" s="46">
        <v>9.4E-2</v>
      </c>
      <c r="C27" s="54">
        <v>1</v>
      </c>
      <c r="D27" s="46">
        <v>9.7000000000000003E-2</v>
      </c>
      <c r="E27" s="46">
        <v>0.1</v>
      </c>
      <c r="F27" s="46">
        <v>0.10299999999999999</v>
      </c>
      <c r="G27" s="46">
        <v>0.106</v>
      </c>
      <c r="H27" s="46">
        <v>0.109</v>
      </c>
      <c r="I27" s="46">
        <v>0.112</v>
      </c>
      <c r="J27" s="46">
        <v>0.114</v>
      </c>
    </row>
    <row r="28" spans="1:13">
      <c r="A28" s="94">
        <v>77</v>
      </c>
      <c r="B28" s="46">
        <v>9.8000000000000004E-2</v>
      </c>
      <c r="C28" s="54">
        <v>1</v>
      </c>
      <c r="D28" s="46">
        <v>0.10100000000000001</v>
      </c>
      <c r="E28" s="46">
        <v>0.104</v>
      </c>
      <c r="F28" s="46">
        <v>0.107</v>
      </c>
      <c r="G28" s="46">
        <v>0.11</v>
      </c>
      <c r="H28" s="46">
        <v>0.112</v>
      </c>
      <c r="I28" s="46">
        <v>0.115</v>
      </c>
      <c r="J28" s="46">
        <v>0.11799999999999999</v>
      </c>
    </row>
    <row r="29" spans="1:13">
      <c r="A29" s="94">
        <v>78</v>
      </c>
      <c r="B29" s="46">
        <v>0.10299999999999999</v>
      </c>
      <c r="C29" s="54">
        <v>1</v>
      </c>
      <c r="D29" s="46">
        <v>0.106</v>
      </c>
      <c r="E29" s="46">
        <v>0.109</v>
      </c>
      <c r="F29" s="46">
        <v>0.111</v>
      </c>
      <c r="G29" s="46">
        <v>0.114</v>
      </c>
      <c r="H29" s="46">
        <v>0.11700000000000001</v>
      </c>
      <c r="I29" s="46">
        <v>0.12</v>
      </c>
      <c r="J29" s="46">
        <v>0.123</v>
      </c>
    </row>
    <row r="30" spans="1:13">
      <c r="A30" s="94">
        <v>79</v>
      </c>
      <c r="B30" s="46">
        <v>0.108</v>
      </c>
      <c r="C30" s="54">
        <v>1</v>
      </c>
      <c r="D30" s="46">
        <v>0.111</v>
      </c>
      <c r="E30" s="46">
        <v>0.114</v>
      </c>
      <c r="F30" s="46">
        <v>0.11700000000000001</v>
      </c>
      <c r="G30" s="46">
        <v>0.11899999999999999</v>
      </c>
      <c r="H30" s="46">
        <v>0.122</v>
      </c>
      <c r="I30" s="46">
        <v>0.125</v>
      </c>
      <c r="J30" s="46">
        <v>0.128</v>
      </c>
    </row>
    <row r="31" spans="1:13">
      <c r="A31" s="94">
        <v>80</v>
      </c>
      <c r="B31" s="46">
        <v>0.115</v>
      </c>
      <c r="C31" s="54">
        <v>1</v>
      </c>
      <c r="D31" s="46">
        <v>0.11700000000000001</v>
      </c>
      <c r="E31" s="46">
        <v>0.12</v>
      </c>
      <c r="F31" s="46">
        <v>0.123</v>
      </c>
      <c r="G31" s="46">
        <v>0.125</v>
      </c>
      <c r="H31" s="46">
        <v>0.128</v>
      </c>
      <c r="I31" s="46">
        <v>0.13100000000000001</v>
      </c>
      <c r="J31" s="46">
        <v>0.13300000000000001</v>
      </c>
    </row>
    <row r="32" spans="1:13">
      <c r="A32" s="94">
        <v>81</v>
      </c>
      <c r="B32" s="46">
        <v>0.121</v>
      </c>
      <c r="C32" s="54">
        <v>1</v>
      </c>
      <c r="D32" s="46">
        <v>0.124</v>
      </c>
      <c r="E32" s="46">
        <v>0.127</v>
      </c>
      <c r="F32" s="46">
        <v>0.129</v>
      </c>
      <c r="G32" s="46">
        <v>0.13200000000000001</v>
      </c>
      <c r="H32" s="46">
        <v>0.13500000000000001</v>
      </c>
      <c r="I32" s="46">
        <v>0.13700000000000001</v>
      </c>
      <c r="J32" s="46">
        <v>0.14000000000000001</v>
      </c>
    </row>
    <row r="33" spans="1:10">
      <c r="A33" s="94">
        <v>82</v>
      </c>
      <c r="B33" s="46">
        <v>0.129</v>
      </c>
      <c r="C33" s="54">
        <v>1</v>
      </c>
      <c r="D33" s="46">
        <v>0.13200000000000001</v>
      </c>
      <c r="E33" s="46">
        <v>0.13400000000000001</v>
      </c>
      <c r="F33" s="46">
        <v>0.13700000000000001</v>
      </c>
      <c r="G33" s="46">
        <v>0.13900000000000001</v>
      </c>
      <c r="H33" s="46">
        <v>0.14199999999999999</v>
      </c>
      <c r="I33" s="46">
        <v>0.14499999999999999</v>
      </c>
      <c r="J33" s="46">
        <v>0.14699999999999999</v>
      </c>
    </row>
    <row r="34" spans="1:10">
      <c r="A34" s="94">
        <v>83</v>
      </c>
      <c r="B34" s="46">
        <v>0.13800000000000001</v>
      </c>
      <c r="C34" s="54">
        <v>1</v>
      </c>
      <c r="D34" s="46">
        <v>0.14000000000000001</v>
      </c>
      <c r="E34" s="46">
        <v>0.14299999999999999</v>
      </c>
      <c r="F34" s="46">
        <v>0.14599999999999999</v>
      </c>
      <c r="G34" s="46">
        <v>0.14799999999999999</v>
      </c>
      <c r="H34" s="46">
        <v>0.151</v>
      </c>
      <c r="I34" s="46">
        <v>0.154</v>
      </c>
      <c r="J34" s="46">
        <v>0.156</v>
      </c>
    </row>
    <row r="35" spans="1:10">
      <c r="A35" s="94">
        <v>84</v>
      </c>
      <c r="B35" s="46">
        <v>0.14799999999999999</v>
      </c>
      <c r="C35" s="54">
        <v>1</v>
      </c>
      <c r="D35" s="46">
        <v>0.151</v>
      </c>
      <c r="E35" s="46">
        <v>0.153</v>
      </c>
      <c r="F35" s="46">
        <v>0.156</v>
      </c>
      <c r="G35" s="46">
        <v>0.159</v>
      </c>
      <c r="H35" s="46">
        <v>0.161</v>
      </c>
      <c r="I35" s="46">
        <v>0.16400000000000001</v>
      </c>
      <c r="J35" s="46">
        <v>0.16700000000000001</v>
      </c>
    </row>
    <row r="36" spans="1:10">
      <c r="A36" s="94">
        <v>85</v>
      </c>
      <c r="B36" s="46">
        <v>0.16</v>
      </c>
      <c r="C36" s="54">
        <v>1</v>
      </c>
      <c r="D36" s="46">
        <v>0.16300000000000001</v>
      </c>
      <c r="E36" s="46">
        <v>0.16500000000000001</v>
      </c>
      <c r="F36" s="46">
        <v>0.16800000000000001</v>
      </c>
      <c r="G36" s="46">
        <v>0.17100000000000001</v>
      </c>
      <c r="H36" s="46">
        <v>0.17299999999999999</v>
      </c>
      <c r="I36" s="46">
        <v>0.17599999999999999</v>
      </c>
      <c r="J36" s="46">
        <v>0.17899999999999999</v>
      </c>
    </row>
    <row r="37" spans="1:10">
      <c r="A37" s="94">
        <v>86</v>
      </c>
      <c r="B37" s="46">
        <v>0.17299999999999999</v>
      </c>
      <c r="C37" s="54">
        <v>1</v>
      </c>
      <c r="D37" s="46">
        <v>0.17599999999999999</v>
      </c>
      <c r="E37" s="46">
        <v>0.17899999999999999</v>
      </c>
      <c r="F37" s="46">
        <v>0.182</v>
      </c>
      <c r="G37" s="46">
        <v>0.184</v>
      </c>
      <c r="H37" s="46">
        <v>0.187</v>
      </c>
      <c r="I37" s="46">
        <v>0.19</v>
      </c>
      <c r="J37" s="46">
        <v>0.193</v>
      </c>
    </row>
    <row r="38" spans="1:10">
      <c r="A38" s="94">
        <v>87</v>
      </c>
      <c r="B38" s="46">
        <v>0.189</v>
      </c>
      <c r="C38" s="54">
        <v>1</v>
      </c>
      <c r="D38" s="46">
        <v>0.191</v>
      </c>
      <c r="E38" s="46">
        <v>0.19400000000000001</v>
      </c>
      <c r="F38" s="46">
        <v>0.19700000000000001</v>
      </c>
      <c r="G38" s="46">
        <v>0.2</v>
      </c>
      <c r="H38" s="46">
        <v>0.2</v>
      </c>
      <c r="I38" s="46">
        <v>0.2</v>
      </c>
      <c r="J38" s="46">
        <v>0.2</v>
      </c>
    </row>
    <row r="39" spans="1:10">
      <c r="A39" s="96" t="s">
        <v>19</v>
      </c>
      <c r="B39" s="46">
        <v>0.2</v>
      </c>
      <c r="C39" s="54">
        <v>1</v>
      </c>
      <c r="D39" s="46">
        <v>0.2</v>
      </c>
      <c r="E39" s="46">
        <v>0.2</v>
      </c>
      <c r="F39" s="46">
        <v>0.2</v>
      </c>
      <c r="G39" s="46">
        <v>0.2</v>
      </c>
      <c r="H39" s="46">
        <v>0.2</v>
      </c>
      <c r="I39" s="46">
        <v>0.2</v>
      </c>
      <c r="J39" s="46">
        <v>0.2</v>
      </c>
    </row>
    <row r="40" spans="1:10">
      <c r="A40" s="155"/>
      <c r="B40" s="156"/>
      <c r="C40" s="156"/>
      <c r="D40" s="156"/>
      <c r="E40" s="156"/>
      <c r="F40" s="156"/>
      <c r="G40" s="156"/>
      <c r="H40" s="156"/>
      <c r="I40" s="156"/>
      <c r="J40" s="157"/>
    </row>
    <row r="41" spans="1:10">
      <c r="A41" s="158" t="s">
        <v>16</v>
      </c>
      <c r="B41" s="159"/>
      <c r="C41" s="159"/>
      <c r="D41" s="159"/>
      <c r="E41" s="159"/>
      <c r="F41" s="159"/>
      <c r="G41" s="159"/>
      <c r="H41" s="159"/>
      <c r="I41" s="159"/>
      <c r="J41" s="160"/>
    </row>
    <row r="42" spans="1:10">
      <c r="A42" s="43" t="s">
        <v>17</v>
      </c>
      <c r="B42" s="61">
        <v>0.1</v>
      </c>
      <c r="C42" s="62"/>
      <c r="D42" s="61">
        <v>0.105</v>
      </c>
      <c r="E42" s="61">
        <v>0.11</v>
      </c>
      <c r="F42" s="61">
        <v>0.115</v>
      </c>
      <c r="G42" s="61">
        <v>0.12</v>
      </c>
      <c r="H42" s="61">
        <v>0.125</v>
      </c>
      <c r="I42" s="61">
        <v>0.13</v>
      </c>
      <c r="J42" s="61">
        <v>0.13500000000000001</v>
      </c>
    </row>
    <row r="43" spans="1:10">
      <c r="A43" s="43" t="s">
        <v>18</v>
      </c>
      <c r="B43" s="46">
        <v>8.4000000000000005E-2</v>
      </c>
      <c r="C43" s="47"/>
      <c r="D43" s="46">
        <v>8.6999999999999994E-2</v>
      </c>
      <c r="E43" s="46">
        <v>0.09</v>
      </c>
      <c r="F43" s="46">
        <v>9.2999999999999999E-2</v>
      </c>
      <c r="G43" s="46">
        <v>9.7000000000000003E-2</v>
      </c>
      <c r="H43" s="46">
        <v>0.1</v>
      </c>
      <c r="I43" s="46">
        <v>0.10299999999999999</v>
      </c>
      <c r="J43" s="46">
        <v>0.107</v>
      </c>
    </row>
    <row r="44" spans="1:10">
      <c r="A44" s="43">
        <v>55</v>
      </c>
      <c r="B44" s="46">
        <v>8.7999999999999995E-2</v>
      </c>
      <c r="C44" s="47"/>
      <c r="D44" s="46">
        <v>9.0999999999999998E-2</v>
      </c>
      <c r="E44" s="46">
        <v>9.4E-2</v>
      </c>
      <c r="F44" s="46">
        <v>9.7000000000000003E-2</v>
      </c>
      <c r="G44" s="46">
        <v>0.10100000000000001</v>
      </c>
      <c r="H44" s="46">
        <v>0.104</v>
      </c>
      <c r="I44" s="46">
        <v>0.107</v>
      </c>
      <c r="J44" s="46">
        <v>0.111</v>
      </c>
    </row>
    <row r="45" spans="1:10">
      <c r="A45" s="43">
        <v>56</v>
      </c>
      <c r="B45" s="46">
        <v>8.7999999999999995E-2</v>
      </c>
      <c r="C45" s="47"/>
      <c r="D45" s="46">
        <v>9.0999999999999998E-2</v>
      </c>
      <c r="E45" s="46">
        <v>9.5000000000000001E-2</v>
      </c>
      <c r="F45" s="46">
        <v>9.8000000000000004E-2</v>
      </c>
      <c r="G45" s="46">
        <v>0.10100000000000001</v>
      </c>
      <c r="H45" s="46">
        <v>0.104</v>
      </c>
      <c r="I45" s="46">
        <v>0.108</v>
      </c>
      <c r="J45" s="46">
        <v>0.111</v>
      </c>
    </row>
    <row r="46" spans="1:10">
      <c r="A46" s="43">
        <v>57</v>
      </c>
      <c r="B46" s="46">
        <v>8.8999999999999996E-2</v>
      </c>
      <c r="C46" s="47"/>
      <c r="D46" s="46">
        <v>9.1999999999999998E-2</v>
      </c>
      <c r="E46" s="46">
        <v>9.5000000000000001E-2</v>
      </c>
      <c r="F46" s="46">
        <v>9.8000000000000004E-2</v>
      </c>
      <c r="G46" s="46">
        <v>0.10199999999999999</v>
      </c>
      <c r="H46" s="46">
        <v>0.105</v>
      </c>
      <c r="I46" s="46">
        <v>0.108</v>
      </c>
      <c r="J46" s="46">
        <v>0.112</v>
      </c>
    </row>
    <row r="47" spans="1:10">
      <c r="A47" s="43">
        <v>58</v>
      </c>
      <c r="B47" s="46">
        <v>0.09</v>
      </c>
      <c r="C47" s="47"/>
      <c r="D47" s="46">
        <v>9.2999999999999999E-2</v>
      </c>
      <c r="E47" s="46">
        <v>9.6000000000000002E-2</v>
      </c>
      <c r="F47" s="46">
        <v>9.9000000000000005E-2</v>
      </c>
      <c r="G47" s="46">
        <v>0.10199999999999999</v>
      </c>
      <c r="H47" s="46">
        <v>0.106</v>
      </c>
      <c r="I47" s="46">
        <v>0.109</v>
      </c>
      <c r="J47" s="46">
        <v>0.112</v>
      </c>
    </row>
    <row r="48" spans="1:10">
      <c r="A48" s="43">
        <v>59</v>
      </c>
      <c r="B48" s="46">
        <v>0.09</v>
      </c>
      <c r="C48" s="47"/>
      <c r="D48" s="46">
        <v>9.2999999999999999E-2</v>
      </c>
      <c r="E48" s="46">
        <v>9.7000000000000003E-2</v>
      </c>
      <c r="F48" s="46">
        <v>0.1</v>
      </c>
      <c r="G48" s="46">
        <v>0.10299999999999999</v>
      </c>
      <c r="H48" s="46">
        <v>0.106</v>
      </c>
      <c r="I48" s="46">
        <v>0.11</v>
      </c>
      <c r="J48" s="46">
        <v>0.113</v>
      </c>
    </row>
    <row r="49" spans="1:10">
      <c r="A49" s="43">
        <v>60</v>
      </c>
      <c r="B49" s="46">
        <v>9.0999999999999998E-2</v>
      </c>
      <c r="C49" s="47"/>
      <c r="D49" s="46">
        <v>9.4E-2</v>
      </c>
      <c r="E49" s="46">
        <v>9.7000000000000003E-2</v>
      </c>
      <c r="F49" s="46">
        <v>0.10100000000000001</v>
      </c>
      <c r="G49" s="46">
        <v>0.104</v>
      </c>
      <c r="H49" s="46">
        <v>0.107</v>
      </c>
      <c r="I49" s="46">
        <v>0.11</v>
      </c>
      <c r="J49" s="46">
        <v>0.114</v>
      </c>
    </row>
    <row r="50" spans="1:10">
      <c r="A50" s="43">
        <v>61</v>
      </c>
      <c r="B50" s="46">
        <v>9.1999999999999998E-2</v>
      </c>
      <c r="C50" s="47"/>
      <c r="D50" s="46">
        <v>9.5000000000000001E-2</v>
      </c>
      <c r="E50" s="46">
        <v>9.8000000000000004E-2</v>
      </c>
      <c r="F50" s="46">
        <v>0.10100000000000001</v>
      </c>
      <c r="G50" s="46">
        <v>0.105</v>
      </c>
      <c r="H50" s="46">
        <v>0.108</v>
      </c>
      <c r="I50" s="46">
        <v>0.111</v>
      </c>
      <c r="J50" s="46">
        <v>0.115</v>
      </c>
    </row>
    <row r="51" spans="1:10">
      <c r="A51" s="43">
        <v>62</v>
      </c>
      <c r="B51" s="46">
        <v>9.2999999999999999E-2</v>
      </c>
      <c r="C51" s="47"/>
      <c r="D51" s="46">
        <v>9.6000000000000002E-2</v>
      </c>
      <c r="E51" s="46">
        <v>9.9000000000000005E-2</v>
      </c>
      <c r="F51" s="46">
        <v>0.10199999999999999</v>
      </c>
      <c r="G51" s="46">
        <v>0.105</v>
      </c>
      <c r="H51" s="46">
        <v>0.109</v>
      </c>
      <c r="I51" s="46">
        <v>0.112</v>
      </c>
      <c r="J51" s="46">
        <v>0.115</v>
      </c>
    </row>
    <row r="52" spans="1:10">
      <c r="A52" s="43">
        <v>63</v>
      </c>
      <c r="B52" s="46">
        <v>9.4E-2</v>
      </c>
      <c r="C52" s="47"/>
      <c r="D52" s="46">
        <v>9.7000000000000003E-2</v>
      </c>
      <c r="E52" s="46">
        <v>0.1</v>
      </c>
      <c r="F52" s="46">
        <v>0.10299999999999999</v>
      </c>
      <c r="G52" s="46">
        <v>0.106</v>
      </c>
      <c r="H52" s="46">
        <v>0.11</v>
      </c>
      <c r="I52" s="46">
        <v>0.113</v>
      </c>
      <c r="J52" s="46">
        <v>0.11600000000000001</v>
      </c>
    </row>
    <row r="53" spans="1:10">
      <c r="A53" s="43">
        <v>64</v>
      </c>
      <c r="B53" s="46">
        <v>9.5000000000000001E-2</v>
      </c>
      <c r="C53" s="47"/>
      <c r="D53" s="46">
        <v>9.8000000000000004E-2</v>
      </c>
      <c r="E53" s="46">
        <v>0.10100000000000001</v>
      </c>
      <c r="F53" s="46">
        <v>0.104</v>
      </c>
      <c r="G53" s="46">
        <v>0.107</v>
      </c>
      <c r="H53" s="46">
        <v>0.111</v>
      </c>
      <c r="I53" s="46">
        <v>0.114</v>
      </c>
      <c r="J53" s="46">
        <v>0.11700000000000001</v>
      </c>
    </row>
    <row r="54" spans="1:10">
      <c r="A54" s="43">
        <v>65</v>
      </c>
      <c r="B54" s="46">
        <v>9.6000000000000002E-2</v>
      </c>
      <c r="C54" s="47"/>
      <c r="D54" s="46">
        <v>9.9000000000000005E-2</v>
      </c>
      <c r="E54" s="46">
        <v>0.10199999999999999</v>
      </c>
      <c r="F54" s="46">
        <v>0.105</v>
      </c>
      <c r="G54" s="46">
        <v>0.108</v>
      </c>
      <c r="H54" s="46">
        <v>0.112</v>
      </c>
      <c r="I54" s="46">
        <v>0.115</v>
      </c>
      <c r="J54" s="46">
        <v>0.11799999999999999</v>
      </c>
    </row>
    <row r="55" spans="1:10">
      <c r="A55" s="43">
        <v>66</v>
      </c>
      <c r="B55" s="46">
        <v>9.7000000000000003E-2</v>
      </c>
      <c r="C55" s="47"/>
      <c r="D55" s="46">
        <v>0.1</v>
      </c>
      <c r="E55" s="46">
        <v>0.10299999999999999</v>
      </c>
      <c r="F55" s="46">
        <v>0.106</v>
      </c>
      <c r="G55" s="46">
        <v>0.11</v>
      </c>
      <c r="H55" s="46">
        <v>0.113</v>
      </c>
      <c r="I55" s="46">
        <v>0.11600000000000001</v>
      </c>
      <c r="J55" s="46">
        <v>0.11899999999999999</v>
      </c>
    </row>
    <row r="56" spans="1:10">
      <c r="A56" s="43">
        <v>67</v>
      </c>
      <c r="B56" s="46">
        <v>9.8000000000000004E-2</v>
      </c>
      <c r="C56" s="47"/>
      <c r="D56" s="46">
        <v>0.10100000000000001</v>
      </c>
      <c r="E56" s="46">
        <v>0.104</v>
      </c>
      <c r="F56" s="46">
        <v>0.108</v>
      </c>
      <c r="G56" s="46">
        <v>0.111</v>
      </c>
      <c r="H56" s="46">
        <v>0.114</v>
      </c>
      <c r="I56" s="46">
        <v>0.11700000000000001</v>
      </c>
      <c r="J56" s="46">
        <v>0.121</v>
      </c>
    </row>
    <row r="57" spans="1:10">
      <c r="A57" s="43">
        <v>68</v>
      </c>
      <c r="B57" s="46">
        <v>0.1</v>
      </c>
      <c r="C57" s="47"/>
      <c r="D57" s="46">
        <v>0.10299999999999999</v>
      </c>
      <c r="E57" s="46">
        <v>0.106</v>
      </c>
      <c r="F57" s="46">
        <v>0.109</v>
      </c>
      <c r="G57" s="46">
        <v>0.112</v>
      </c>
      <c r="H57" s="46">
        <v>0.115</v>
      </c>
      <c r="I57" s="46">
        <v>0.11899999999999999</v>
      </c>
      <c r="J57" s="46">
        <v>0.122</v>
      </c>
    </row>
    <row r="58" spans="1:10">
      <c r="A58" s="43">
        <v>69</v>
      </c>
      <c r="B58" s="46">
        <v>0.10100000000000001</v>
      </c>
      <c r="C58" s="47"/>
      <c r="D58" s="46">
        <v>0.104</v>
      </c>
      <c r="E58" s="46">
        <v>0.107</v>
      </c>
      <c r="F58" s="46">
        <v>0.111</v>
      </c>
      <c r="G58" s="46">
        <v>0.114</v>
      </c>
      <c r="H58" s="46">
        <v>0.11700000000000001</v>
      </c>
      <c r="I58" s="46">
        <v>0.12</v>
      </c>
      <c r="J58" s="46">
        <v>0.123</v>
      </c>
    </row>
    <row r="59" spans="1:10">
      <c r="A59" s="43">
        <v>70</v>
      </c>
      <c r="B59" s="46">
        <v>0.10299999999999999</v>
      </c>
      <c r="C59" s="47"/>
      <c r="D59" s="46">
        <v>0.106</v>
      </c>
      <c r="E59" s="46">
        <v>0.109</v>
      </c>
      <c r="F59" s="46">
        <v>0.112</v>
      </c>
      <c r="G59" s="46">
        <v>0.115</v>
      </c>
      <c r="H59" s="46">
        <v>0.11899999999999999</v>
      </c>
      <c r="I59" s="46">
        <v>0.122</v>
      </c>
      <c r="J59" s="46">
        <v>0.125</v>
      </c>
    </row>
    <row r="60" spans="1:10">
      <c r="A60" s="43">
        <v>71</v>
      </c>
      <c r="B60" s="46">
        <v>0.105</v>
      </c>
      <c r="C60" s="47"/>
      <c r="D60" s="46">
        <v>0.108</v>
      </c>
      <c r="E60" s="46">
        <v>0.111</v>
      </c>
      <c r="F60" s="46">
        <v>0.114</v>
      </c>
      <c r="G60" s="46">
        <v>0.11700000000000001</v>
      </c>
      <c r="H60" s="46">
        <v>0.12</v>
      </c>
      <c r="I60" s="46">
        <v>0.123</v>
      </c>
      <c r="J60" s="46">
        <v>0.127</v>
      </c>
    </row>
    <row r="61" spans="1:10">
      <c r="A61" s="43">
        <v>72</v>
      </c>
      <c r="B61" s="46">
        <v>0.107</v>
      </c>
      <c r="C61" s="47"/>
      <c r="D61" s="46">
        <v>0.11</v>
      </c>
      <c r="E61" s="46">
        <v>0.113</v>
      </c>
      <c r="F61" s="46">
        <v>0.11600000000000001</v>
      </c>
      <c r="G61" s="46">
        <v>0.11899999999999999</v>
      </c>
      <c r="H61" s="46">
        <v>0.122</v>
      </c>
      <c r="I61" s="46">
        <v>0.125</v>
      </c>
      <c r="J61" s="46">
        <v>0.129</v>
      </c>
    </row>
    <row r="62" spans="1:10">
      <c r="A62" s="43">
        <v>73</v>
      </c>
      <c r="B62" s="46">
        <v>0.109</v>
      </c>
      <c r="C62" s="47"/>
      <c r="D62" s="46">
        <v>0.112</v>
      </c>
      <c r="E62" s="46">
        <v>0.115</v>
      </c>
      <c r="F62" s="46">
        <v>0.11799999999999999</v>
      </c>
      <c r="G62" s="46">
        <v>0.121</v>
      </c>
      <c r="H62" s="46">
        <v>0.124</v>
      </c>
      <c r="I62" s="46">
        <v>0.127</v>
      </c>
      <c r="J62" s="46">
        <v>0.13100000000000001</v>
      </c>
    </row>
    <row r="63" spans="1:10">
      <c r="A63" s="43">
        <v>74</v>
      </c>
      <c r="B63" s="46">
        <v>0.111</v>
      </c>
      <c r="C63" s="47"/>
      <c r="D63" s="46">
        <v>0.114</v>
      </c>
      <c r="E63" s="46">
        <v>0.11700000000000001</v>
      </c>
      <c r="F63" s="46">
        <v>0.12</v>
      </c>
      <c r="G63" s="46">
        <v>0.124</v>
      </c>
      <c r="H63" s="46">
        <v>0.127</v>
      </c>
      <c r="I63" s="46">
        <v>0.13</v>
      </c>
      <c r="J63" s="46">
        <v>0.13300000000000001</v>
      </c>
    </row>
    <row r="64" spans="1:10">
      <c r="A64" s="43">
        <v>75</v>
      </c>
      <c r="B64" s="46">
        <v>0.114</v>
      </c>
      <c r="C64" s="47"/>
      <c r="D64" s="46">
        <v>0.11700000000000001</v>
      </c>
      <c r="E64" s="46">
        <v>0.12</v>
      </c>
      <c r="F64" s="46">
        <v>0.123</v>
      </c>
      <c r="G64" s="46">
        <v>0.126</v>
      </c>
      <c r="H64" s="46">
        <v>0.129</v>
      </c>
      <c r="I64" s="46">
        <v>0.13200000000000001</v>
      </c>
      <c r="J64" s="46">
        <v>0.13500000000000001</v>
      </c>
    </row>
    <row r="65" spans="1:10">
      <c r="A65" s="43">
        <v>76</v>
      </c>
      <c r="B65" s="46">
        <v>0.11700000000000001</v>
      </c>
      <c r="C65" s="47"/>
      <c r="D65" s="46">
        <v>0.12</v>
      </c>
      <c r="E65" s="46">
        <v>0.123</v>
      </c>
      <c r="F65" s="46">
        <v>0.126</v>
      </c>
      <c r="G65" s="46">
        <v>0.129</v>
      </c>
      <c r="H65" s="46">
        <v>0.13200000000000001</v>
      </c>
      <c r="I65" s="46">
        <v>0.13500000000000001</v>
      </c>
      <c r="J65" s="46">
        <v>0.13800000000000001</v>
      </c>
    </row>
    <row r="66" spans="1:10">
      <c r="A66" s="43">
        <v>77</v>
      </c>
      <c r="B66" s="46">
        <v>0.121</v>
      </c>
      <c r="C66" s="47"/>
      <c r="D66" s="46">
        <v>0.124</v>
      </c>
      <c r="E66" s="46">
        <v>0.127</v>
      </c>
      <c r="F66" s="46">
        <v>0.13</v>
      </c>
      <c r="G66" s="46">
        <v>0.13300000000000001</v>
      </c>
      <c r="H66" s="46">
        <v>0.13600000000000001</v>
      </c>
      <c r="I66" s="46">
        <v>0.13900000000000001</v>
      </c>
      <c r="J66" s="46">
        <v>0.14199999999999999</v>
      </c>
    </row>
    <row r="67" spans="1:10">
      <c r="A67" s="43">
        <v>78</v>
      </c>
      <c r="B67" s="46">
        <v>0.126</v>
      </c>
      <c r="C67" s="47"/>
      <c r="D67" s="46">
        <v>0.128</v>
      </c>
      <c r="E67" s="46">
        <v>0.13100000000000001</v>
      </c>
      <c r="F67" s="46">
        <v>0.13400000000000001</v>
      </c>
      <c r="G67" s="46">
        <v>0.13700000000000001</v>
      </c>
      <c r="H67" s="46">
        <v>0.14000000000000001</v>
      </c>
      <c r="I67" s="46">
        <v>0.14299999999999999</v>
      </c>
      <c r="J67" s="46">
        <v>0.14599999999999999</v>
      </c>
    </row>
    <row r="68" spans="1:10">
      <c r="A68" s="43">
        <v>79</v>
      </c>
      <c r="B68" s="46">
        <v>0.13100000000000001</v>
      </c>
      <c r="C68" s="47"/>
      <c r="D68" s="46">
        <v>0.13400000000000001</v>
      </c>
      <c r="E68" s="46">
        <v>0.13700000000000001</v>
      </c>
      <c r="F68" s="46">
        <v>0.13900000000000001</v>
      </c>
      <c r="G68" s="46">
        <v>0.14199999999999999</v>
      </c>
      <c r="H68" s="46">
        <v>0.14499999999999999</v>
      </c>
      <c r="I68" s="46">
        <v>0.14799999999999999</v>
      </c>
      <c r="J68" s="46">
        <v>0.151</v>
      </c>
    </row>
    <row r="69" spans="1:10">
      <c r="A69" s="43">
        <v>80</v>
      </c>
      <c r="B69" s="46">
        <v>0.13600000000000001</v>
      </c>
      <c r="C69" s="47"/>
      <c r="D69" s="46">
        <v>0.13900000000000001</v>
      </c>
      <c r="E69" s="46">
        <v>0.14199999999999999</v>
      </c>
      <c r="F69" s="46">
        <v>0.14399999999999999</v>
      </c>
      <c r="G69" s="46">
        <v>0.14699999999999999</v>
      </c>
      <c r="H69" s="46">
        <v>0.15</v>
      </c>
      <c r="I69" s="46">
        <v>0.153</v>
      </c>
      <c r="J69" s="46">
        <v>0.155</v>
      </c>
    </row>
    <row r="70" spans="1:10">
      <c r="A70" s="43">
        <v>81</v>
      </c>
      <c r="B70" s="46">
        <v>0.14299999999999999</v>
      </c>
      <c r="C70" s="47"/>
      <c r="D70" s="46">
        <v>0.14499999999999999</v>
      </c>
      <c r="E70" s="46">
        <v>0.14799999999999999</v>
      </c>
      <c r="F70" s="46">
        <v>0.151</v>
      </c>
      <c r="G70" s="46">
        <v>0.153</v>
      </c>
      <c r="H70" s="46">
        <v>0.156</v>
      </c>
      <c r="I70" s="46">
        <v>0.159</v>
      </c>
      <c r="J70" s="46">
        <v>0.161</v>
      </c>
    </row>
    <row r="71" spans="1:10">
      <c r="A71" s="43">
        <v>82</v>
      </c>
      <c r="B71" s="46">
        <v>0.15</v>
      </c>
      <c r="C71" s="47"/>
      <c r="D71" s="46">
        <v>0.153</v>
      </c>
      <c r="E71" s="46">
        <v>0.155</v>
      </c>
      <c r="F71" s="46">
        <v>0.158</v>
      </c>
      <c r="G71" s="46">
        <v>0.161</v>
      </c>
      <c r="H71" s="46">
        <v>0.16300000000000001</v>
      </c>
      <c r="I71" s="46">
        <v>0.16600000000000001</v>
      </c>
      <c r="J71" s="46">
        <v>0.16900000000000001</v>
      </c>
    </row>
    <row r="72" spans="1:10">
      <c r="A72" s="43">
        <v>83</v>
      </c>
      <c r="B72" s="46">
        <v>0.159</v>
      </c>
      <c r="C72" s="47"/>
      <c r="D72" s="46">
        <v>0.161</v>
      </c>
      <c r="E72" s="46">
        <v>0.16400000000000001</v>
      </c>
      <c r="F72" s="46">
        <v>0.16700000000000001</v>
      </c>
      <c r="G72" s="46">
        <v>0.16900000000000001</v>
      </c>
      <c r="H72" s="46">
        <v>0.17199999999999999</v>
      </c>
      <c r="I72" s="46">
        <v>0.17499999999999999</v>
      </c>
      <c r="J72" s="46">
        <v>0.17699999999999999</v>
      </c>
    </row>
    <row r="73" spans="1:10">
      <c r="A73" s="43">
        <v>84</v>
      </c>
      <c r="B73" s="46">
        <v>0.16900000000000001</v>
      </c>
      <c r="C73" s="47"/>
      <c r="D73" s="46">
        <v>0.17199999999999999</v>
      </c>
      <c r="E73" s="46">
        <v>0.17399999999999999</v>
      </c>
      <c r="F73" s="46">
        <v>0.17699999999999999</v>
      </c>
      <c r="G73" s="46">
        <v>0.18</v>
      </c>
      <c r="H73" s="46">
        <v>0.182</v>
      </c>
      <c r="I73" s="46">
        <v>0.185</v>
      </c>
      <c r="J73" s="46">
        <v>0.187</v>
      </c>
    </row>
    <row r="74" spans="1:10">
      <c r="A74" s="43">
        <v>85</v>
      </c>
      <c r="B74" s="46">
        <v>0.18099999999999999</v>
      </c>
      <c r="C74" s="47"/>
      <c r="D74" s="46">
        <v>0.184</v>
      </c>
      <c r="E74" s="46">
        <v>0.187</v>
      </c>
      <c r="F74" s="46">
        <v>0.189</v>
      </c>
      <c r="G74" s="46">
        <v>0.192</v>
      </c>
      <c r="H74" s="46">
        <v>0.19400000000000001</v>
      </c>
      <c r="I74" s="46">
        <v>0.19700000000000001</v>
      </c>
      <c r="J74" s="46">
        <v>0.2</v>
      </c>
    </row>
    <row r="75" spans="1:10">
      <c r="A75" s="43">
        <v>86</v>
      </c>
      <c r="B75" s="46">
        <v>0.19500000000000001</v>
      </c>
      <c r="C75" s="47"/>
      <c r="D75" s="46">
        <v>0.19800000000000001</v>
      </c>
      <c r="E75" s="46">
        <v>0.2</v>
      </c>
      <c r="F75" s="46">
        <v>0.2</v>
      </c>
      <c r="G75" s="46">
        <v>0.2</v>
      </c>
      <c r="H75" s="46">
        <v>0.2</v>
      </c>
      <c r="I75" s="46">
        <v>0.2</v>
      </c>
      <c r="J75" s="46">
        <v>0.2</v>
      </c>
    </row>
    <row r="76" spans="1:10">
      <c r="A76" s="43">
        <v>87</v>
      </c>
      <c r="B76" s="46">
        <v>0.2</v>
      </c>
      <c r="C76" s="47"/>
      <c r="D76" s="46">
        <v>0.2</v>
      </c>
      <c r="E76" s="46">
        <v>0.2</v>
      </c>
      <c r="F76" s="46">
        <v>0.2</v>
      </c>
      <c r="G76" s="46">
        <v>0.2</v>
      </c>
      <c r="H76" s="46">
        <v>0.2</v>
      </c>
      <c r="I76" s="46">
        <v>0.2</v>
      </c>
      <c r="J76" s="46">
        <v>0.2</v>
      </c>
    </row>
    <row r="77" spans="1:10">
      <c r="A77" s="43">
        <v>88</v>
      </c>
      <c r="B77" s="46">
        <v>0.2</v>
      </c>
      <c r="C77" s="47"/>
      <c r="D77" s="46">
        <v>0.2</v>
      </c>
      <c r="E77" s="46">
        <v>0.2</v>
      </c>
      <c r="F77" s="46">
        <v>0.2</v>
      </c>
      <c r="G77" s="46">
        <v>0.2</v>
      </c>
      <c r="H77" s="46">
        <v>0.2</v>
      </c>
      <c r="I77" s="46">
        <v>0.2</v>
      </c>
      <c r="J77" s="46">
        <v>0.2</v>
      </c>
    </row>
    <row r="78" spans="1:10">
      <c r="A78" s="63">
        <v>89</v>
      </c>
      <c r="B78" s="46">
        <v>0.2</v>
      </c>
      <c r="C78" s="47"/>
      <c r="D78" s="46">
        <v>0.2</v>
      </c>
      <c r="E78" s="46">
        <v>0.2</v>
      </c>
      <c r="F78" s="46">
        <v>0.2</v>
      </c>
      <c r="G78" s="46">
        <v>0.2</v>
      </c>
      <c r="H78" s="46">
        <v>0.2</v>
      </c>
      <c r="I78" s="46">
        <v>0.2</v>
      </c>
      <c r="J78" s="46">
        <v>0.2</v>
      </c>
    </row>
    <row r="79" spans="1:10">
      <c r="A79" s="43">
        <v>90</v>
      </c>
      <c r="B79" s="46">
        <v>0.2</v>
      </c>
      <c r="C79" s="47"/>
      <c r="D79" s="46">
        <v>0.2</v>
      </c>
      <c r="E79" s="46">
        <v>0.2</v>
      </c>
      <c r="F79" s="46">
        <v>0.2</v>
      </c>
      <c r="G79" s="46">
        <v>0.2</v>
      </c>
      <c r="H79" s="46">
        <v>0.2</v>
      </c>
      <c r="I79" s="46">
        <v>0.2</v>
      </c>
      <c r="J79" s="46">
        <v>0.2</v>
      </c>
    </row>
    <row r="80" spans="1:10">
      <c r="A80" s="43">
        <v>91</v>
      </c>
      <c r="B80" s="46">
        <v>0.2</v>
      </c>
      <c r="C80" s="47"/>
      <c r="D80" s="46">
        <v>0.2</v>
      </c>
      <c r="E80" s="46">
        <v>0.2</v>
      </c>
      <c r="F80" s="46">
        <v>0.2</v>
      </c>
      <c r="G80" s="46">
        <v>0.2</v>
      </c>
      <c r="H80" s="46">
        <v>0.2</v>
      </c>
      <c r="I80" s="46">
        <v>0.2</v>
      </c>
      <c r="J80" s="46">
        <v>0.2</v>
      </c>
    </row>
    <row r="81" spans="1:10">
      <c r="A81" s="63">
        <v>92</v>
      </c>
      <c r="B81" s="46">
        <v>0.2</v>
      </c>
      <c r="C81" s="47"/>
      <c r="D81" s="46">
        <v>0.2</v>
      </c>
      <c r="E81" s="46">
        <v>0.2</v>
      </c>
      <c r="F81" s="46">
        <v>0.2</v>
      </c>
      <c r="G81" s="46">
        <v>0.2</v>
      </c>
      <c r="H81" s="46">
        <v>0.2</v>
      </c>
      <c r="I81" s="46">
        <v>0.2</v>
      </c>
      <c r="J81" s="46">
        <v>0.2</v>
      </c>
    </row>
    <row r="82" spans="1:10">
      <c r="A82" s="43">
        <v>93</v>
      </c>
      <c r="B82" s="46">
        <v>0.2</v>
      </c>
      <c r="C82" s="47"/>
      <c r="D82" s="46">
        <v>0.2</v>
      </c>
      <c r="E82" s="46">
        <v>0.2</v>
      </c>
      <c r="F82" s="46">
        <v>0.2</v>
      </c>
      <c r="G82" s="46">
        <v>0.2</v>
      </c>
      <c r="H82" s="46">
        <v>0.2</v>
      </c>
      <c r="I82" s="46">
        <v>0.2</v>
      </c>
      <c r="J82" s="46">
        <v>0.2</v>
      </c>
    </row>
    <row r="83" spans="1:10">
      <c r="A83" s="43">
        <v>94</v>
      </c>
      <c r="B83" s="46">
        <v>0.2</v>
      </c>
      <c r="C83" s="47"/>
      <c r="D83" s="46">
        <v>0.2</v>
      </c>
      <c r="E83" s="46">
        <v>0.2</v>
      </c>
      <c r="F83" s="46">
        <v>0.2</v>
      </c>
      <c r="G83" s="46">
        <v>0.2</v>
      </c>
      <c r="H83" s="46">
        <v>0.2</v>
      </c>
      <c r="I83" s="46">
        <v>0.2</v>
      </c>
      <c r="J83" s="46">
        <v>0.2</v>
      </c>
    </row>
    <row r="84" spans="1:10">
      <c r="A84" s="63">
        <v>95</v>
      </c>
      <c r="B84" s="46">
        <v>0.2</v>
      </c>
      <c r="C84" s="47"/>
      <c r="D84" s="46">
        <v>0.2</v>
      </c>
      <c r="E84" s="46">
        <v>0.2</v>
      </c>
      <c r="F84" s="46">
        <v>0.2</v>
      </c>
      <c r="G84" s="46">
        <v>0.2</v>
      </c>
      <c r="H84" s="46">
        <v>0.2</v>
      </c>
      <c r="I84" s="46">
        <v>0.2</v>
      </c>
      <c r="J84" s="46">
        <v>0.2</v>
      </c>
    </row>
    <row r="85" spans="1:10">
      <c r="A85" s="43">
        <v>96</v>
      </c>
      <c r="B85" s="46">
        <v>0.2</v>
      </c>
      <c r="C85" s="47"/>
      <c r="D85" s="46">
        <v>0.2</v>
      </c>
      <c r="E85" s="46">
        <v>0.2</v>
      </c>
      <c r="F85" s="46">
        <v>0.2</v>
      </c>
      <c r="G85" s="46">
        <v>0.2</v>
      </c>
      <c r="H85" s="46">
        <v>0.2</v>
      </c>
      <c r="I85" s="46">
        <v>0.2</v>
      </c>
      <c r="J85" s="46">
        <v>0.2</v>
      </c>
    </row>
    <row r="86" spans="1:10">
      <c r="A86" s="43">
        <v>97</v>
      </c>
      <c r="B86" s="46">
        <v>0.2</v>
      </c>
      <c r="C86" s="47"/>
      <c r="D86" s="46">
        <v>0.2</v>
      </c>
      <c r="E86" s="46">
        <v>0.2</v>
      </c>
      <c r="F86" s="46">
        <v>0.2</v>
      </c>
      <c r="G86" s="46">
        <v>0.2</v>
      </c>
      <c r="H86" s="46">
        <v>0.2</v>
      </c>
      <c r="I86" s="46">
        <v>0.2</v>
      </c>
      <c r="J86" s="46">
        <v>0.2</v>
      </c>
    </row>
    <row r="87" spans="1:10">
      <c r="A87" s="63">
        <v>98</v>
      </c>
      <c r="B87" s="46">
        <v>0.2</v>
      </c>
      <c r="C87" s="47"/>
      <c r="D87" s="46">
        <v>0.2</v>
      </c>
      <c r="E87" s="46">
        <v>0.2</v>
      </c>
      <c r="F87" s="46">
        <v>0.2</v>
      </c>
      <c r="G87" s="46">
        <v>0.2</v>
      </c>
      <c r="H87" s="46">
        <v>0.2</v>
      </c>
      <c r="I87" s="46">
        <v>0.2</v>
      </c>
      <c r="J87" s="46">
        <v>0.2</v>
      </c>
    </row>
    <row r="88" spans="1:10">
      <c r="A88" s="43">
        <v>99</v>
      </c>
      <c r="B88" s="46">
        <v>0.2</v>
      </c>
      <c r="C88" s="47"/>
      <c r="D88" s="46">
        <v>0.2</v>
      </c>
      <c r="E88" s="46">
        <v>0.2</v>
      </c>
      <c r="F88" s="46">
        <v>0.2</v>
      </c>
      <c r="G88" s="46">
        <v>0.2</v>
      </c>
      <c r="H88" s="46">
        <v>0.2</v>
      </c>
      <c r="I88" s="46">
        <v>0.2</v>
      </c>
      <c r="J88" s="46">
        <v>0.2</v>
      </c>
    </row>
    <row r="89" spans="1:10">
      <c r="A89" s="43">
        <v>100</v>
      </c>
      <c r="B89" s="46">
        <v>0.2</v>
      </c>
      <c r="C89" s="47"/>
      <c r="D89" s="46">
        <v>0.2</v>
      </c>
      <c r="E89" s="46">
        <v>0.2</v>
      </c>
      <c r="F89" s="46">
        <v>0.2</v>
      </c>
      <c r="G89" s="46">
        <v>0.2</v>
      </c>
      <c r="H89" s="46">
        <v>0.2</v>
      </c>
      <c r="I89" s="46">
        <v>0.2</v>
      </c>
      <c r="J89" s="46">
        <v>0.2</v>
      </c>
    </row>
    <row r="90" spans="1:10">
      <c r="B90" s="46"/>
      <c r="C90" s="64"/>
    </row>
    <row r="93" spans="1:10">
      <c r="D93" s="59" t="s">
        <v>20</v>
      </c>
    </row>
    <row r="95" spans="1:10">
      <c r="D95" s="59" t="s">
        <v>21</v>
      </c>
      <c r="E95" s="45">
        <v>1</v>
      </c>
    </row>
    <row r="96" spans="1:10">
      <c r="D96" s="59">
        <v>54</v>
      </c>
      <c r="E96" s="45">
        <v>1.6910000000000001</v>
      </c>
    </row>
    <row r="97" spans="4:5">
      <c r="D97" s="59">
        <v>55</v>
      </c>
      <c r="E97" s="45">
        <v>1.706</v>
      </c>
    </row>
    <row r="98" spans="4:5">
      <c r="D98" s="59">
        <v>56</v>
      </c>
      <c r="E98" s="45">
        <v>1.804</v>
      </c>
    </row>
    <row r="99" spans="4:5">
      <c r="D99" s="59">
        <v>57</v>
      </c>
      <c r="E99" s="45">
        <v>1.9530000000000001</v>
      </c>
    </row>
    <row r="100" spans="4:5">
      <c r="D100" s="59">
        <v>58</v>
      </c>
      <c r="E100" s="45">
        <v>2.1509999999999998</v>
      </c>
    </row>
    <row r="101" spans="4:5">
      <c r="D101" s="59">
        <v>59</v>
      </c>
      <c r="E101" s="45">
        <v>2.379</v>
      </c>
    </row>
    <row r="102" spans="4:5">
      <c r="D102" s="59">
        <v>60</v>
      </c>
      <c r="E102" s="45">
        <v>2.7050000000000001</v>
      </c>
    </row>
    <row r="103" spans="4:5">
      <c r="D103" s="59">
        <v>61</v>
      </c>
      <c r="E103" s="45">
        <v>3.202</v>
      </c>
    </row>
    <row r="104" spans="4:5">
      <c r="D104" s="59">
        <v>62</v>
      </c>
      <c r="E104" s="45">
        <v>4.09</v>
      </c>
    </row>
    <row r="105" spans="4:5">
      <c r="D105" s="59">
        <v>63</v>
      </c>
      <c r="E105" s="45">
        <v>5.8109999999999999</v>
      </c>
    </row>
    <row r="106" spans="4:5">
      <c r="D106" s="59">
        <v>64</v>
      </c>
      <c r="E106" s="45">
        <v>10.989000000000001</v>
      </c>
    </row>
    <row r="107" spans="4:5">
      <c r="D107" s="59" t="s">
        <v>22</v>
      </c>
      <c r="E107" s="45">
        <v>1</v>
      </c>
    </row>
  </sheetData>
  <sheetProtection password="AE51" sheet="1" selectLockedCells="1" selectUnlockedCells="1"/>
  <mergeCells count="4">
    <mergeCell ref="A1:J1"/>
    <mergeCell ref="A2:J2"/>
    <mergeCell ref="A40:J40"/>
    <mergeCell ref="A41:J41"/>
  </mergeCells>
  <phoneticPr fontId="16" type="noConversion"/>
  <pageMargins left="0.75" right="0.75" top="1" bottom="1" header="0.5" footer="0.5"/>
  <headerFooter alignWithMargin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4"/>
  <sheetViews>
    <sheetView showRowColHeaders="0" workbookViewId="0"/>
  </sheetViews>
  <sheetFormatPr defaultRowHeight="13.2"/>
  <sheetData>
    <row r="1" spans="1:2">
      <c r="A1" t="s">
        <v>0</v>
      </c>
    </row>
    <row r="2" spans="1:2">
      <c r="A2" t="s">
        <v>1</v>
      </c>
      <c r="B2" t="b">
        <v>0</v>
      </c>
    </row>
    <row r="3" spans="1:2">
      <c r="A3" t="s">
        <v>2</v>
      </c>
    </row>
    <row r="4" spans="1:2">
      <c r="A4" t="s">
        <v>3</v>
      </c>
    </row>
  </sheetData>
  <phoneticPr fontId="0" type="noConversion"/>
  <pageMargins left="0.75" right="0.75" top="1" bottom="1" header="0.5" footer="0.5"/>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13</vt:i4>
      </vt:variant>
    </vt:vector>
  </HeadingPairs>
  <TitlesOfParts>
    <vt:vector size="16" baseType="lpstr">
      <vt:lpstr>Main Sheet</vt:lpstr>
      <vt:lpstr>LIF Calculations</vt:lpstr>
      <vt:lpstr>Schedule V &amp; VI</vt:lpstr>
      <vt:lpstr>_Example</vt:lpstr>
      <vt:lpstr>_Look</vt:lpstr>
      <vt:lpstr>_Series</vt:lpstr>
      <vt:lpstr>_Shading</vt:lpstr>
      <vt:lpstr>AGE</vt:lpstr>
      <vt:lpstr>agetwo</vt:lpstr>
      <vt:lpstr>DATA_01</vt:lpstr>
      <vt:lpstr>DATA_02</vt:lpstr>
      <vt:lpstr>DATA_03</vt:lpstr>
      <vt:lpstr>otherage</vt:lpstr>
      <vt:lpstr>'LIF Calculations'!Print_Area</vt:lpstr>
      <vt:lpstr>'Main Sheet'!Print_Area</vt:lpstr>
      <vt:lpstr>TemplatePrintArea</vt:lpstr>
    </vt:vector>
  </TitlesOfParts>
  <Company>KMT Software,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Deshmukh, Rahul P</dc:creator>
  <cp:lastModifiedBy>Rahul Deshmukh</cp:lastModifiedBy>
  <cp:lastPrinted>2015-12-11T14:41:51Z</cp:lastPrinted>
  <dcterms:created xsi:type="dcterms:W3CDTF">1997-03-01T10:49:23Z</dcterms:created>
  <dcterms:modified xsi:type="dcterms:W3CDTF">2015-12-11T14:42:54Z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TC010525001033</vt:lpwstr>
  </property>
</Properties>
</file>